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ПЛ-2 СС" sheetId="1" r:id="rId1"/>
    <sheet name="ceni spec.stomatologija" sheetId="2" r:id="rId2"/>
    <sheet name="ценовник" sheetId="3" r:id="rId3"/>
  </sheets>
  <definedNames>
    <definedName name="_xlnm._FilterDatabase" localSheetId="2" hidden="1">'ценовник'!$A$6:$C$6</definedName>
  </definedNames>
  <calcPr fullCalcOnLoad="1"/>
</workbook>
</file>

<file path=xl/sharedStrings.xml><?xml version="1.0" encoding="utf-8"?>
<sst xmlns="http://schemas.openxmlformats.org/spreadsheetml/2006/main" count="487" uniqueCount="247">
  <si>
    <t xml:space="preserve">ДЕЈНОСТ </t>
  </si>
  <si>
    <t>Здравствена установа</t>
  </si>
  <si>
    <t xml:space="preserve"> </t>
  </si>
  <si>
    <t>9(5+6+7+8 )</t>
  </si>
  <si>
    <t>10(4*9)</t>
  </si>
  <si>
    <t>___________</t>
  </si>
  <si>
    <t xml:space="preserve">ЈЗУ и ПЗУ </t>
  </si>
  <si>
    <t xml:space="preserve">Специјалистички пакети/ специјалистички услуги согласно ценовникот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</si>
  <si>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</si>
  <si>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</si>
  <si>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</si>
  <si>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</si>
  <si>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</si>
  <si>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</si>
  <si>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</si>
  <si>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</si>
  <si>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</si>
  <si>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</si>
  <si>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Назив на завршената услуга</t>
  </si>
  <si>
    <t>ЦЕНИ НА ЗАВРШЕНИ УСЛУГИ ВО ОРАЛНА ХИРУРГИЈА</t>
  </si>
  <si>
    <t>ORA01</t>
  </si>
  <si>
    <t>Вадење длабоко скршен заб</t>
  </si>
  <si>
    <t>ORA02</t>
  </si>
  <si>
    <t>Вадење на заб или еносален имплант со  остеотомија</t>
  </si>
  <si>
    <t>ORA03</t>
  </si>
  <si>
    <t>Вадење на ретиниран, импактиран или длабоко положен заб со остеотомија</t>
  </si>
  <si>
    <t>ORA04</t>
  </si>
  <si>
    <t>Хируршка ревизија на рана</t>
  </si>
  <si>
    <t>ORA05</t>
  </si>
  <si>
    <t>Инцизија (флегмона)</t>
  </si>
  <si>
    <t>ORA06</t>
  </si>
  <si>
    <t>Циркумцизија и ексцизија на лигавица</t>
  </si>
  <si>
    <t>ORA07</t>
  </si>
  <si>
    <t>Ексцизија на голем израсток на лигавица (фиброн епулис)</t>
  </si>
  <si>
    <t>0RA08</t>
  </si>
  <si>
    <t>Туберпластика</t>
  </si>
  <si>
    <t>0RA09</t>
  </si>
  <si>
    <t>Хемиресекција</t>
  </si>
  <si>
    <t>0RA10</t>
  </si>
  <si>
    <t>Реимплантација на заб</t>
  </si>
  <si>
    <t>0RA11</t>
  </si>
  <si>
    <t>Трансплантација на заб</t>
  </si>
  <si>
    <t>0RA12</t>
  </si>
  <si>
    <t>Имплантација</t>
  </si>
  <si>
    <t>0RA13</t>
  </si>
  <si>
    <t>Вестибулопластика</t>
  </si>
  <si>
    <t>0RA14</t>
  </si>
  <si>
    <t>Парцијална вестибулопластика</t>
  </si>
  <si>
    <t>0RA15</t>
  </si>
  <si>
    <t>Апикотомија на еднокорен заб</t>
  </si>
  <si>
    <t>0RA16</t>
  </si>
  <si>
    <t>Апикотомија на повеќекорен заб</t>
  </si>
  <si>
    <t>0RA17</t>
  </si>
  <si>
    <t>Апикотомија ретроградно</t>
  </si>
  <si>
    <t>0RA18</t>
  </si>
  <si>
    <t>Синусопластика</t>
  </si>
  <si>
    <t>0RA19</t>
  </si>
  <si>
    <t>Цистектомија</t>
  </si>
  <si>
    <t>0RA20</t>
  </si>
  <si>
    <t>Жермектомија</t>
  </si>
  <si>
    <t>0RA21</t>
  </si>
  <si>
    <t>Кортикотомија</t>
  </si>
  <si>
    <t>0RA22</t>
  </si>
  <si>
    <t>Еднострана пластика на плика</t>
  </si>
  <si>
    <t>0RA23</t>
  </si>
  <si>
    <t>Френулектомија</t>
  </si>
  <si>
    <t>0RA24</t>
  </si>
  <si>
    <t>Запирање на обилно крвавење на уста</t>
  </si>
  <si>
    <t>0RA25</t>
  </si>
  <si>
    <t>Запирање на крвавење со подврзување и шиење на крвен сад</t>
  </si>
  <si>
    <t>ЦЕНИ НА ЗАВРШЕНИ УСЛУГИ ВО ПРОТЕТИКА</t>
  </si>
  <si>
    <t>PRO01</t>
  </si>
  <si>
    <t>ТОТАЛНА ПРОТЕЗА ОД АКРИЛАТ ГОРНА</t>
  </si>
  <si>
    <t>PRO02</t>
  </si>
  <si>
    <t>ТОТАЛНА ПРОТЕЗА ОД АКРИЛАТ ДОЛНА</t>
  </si>
  <si>
    <t>PRO03</t>
  </si>
  <si>
    <t>ПАРЦИЈАЛНА ПРОТЕЗА ОД АКРИЛАТ ГОРНА</t>
  </si>
  <si>
    <t>PRO04</t>
  </si>
  <si>
    <t>ПАРЦИЈАЛНА ПРОТЕЗА ОД АКРИЛАТ ДОЛНА</t>
  </si>
  <si>
    <t>PRO05</t>
  </si>
  <si>
    <t>ЕДНОДЕЛНА ЛЕАНА ФАСЕТИРАНА КОРОНКА</t>
  </si>
  <si>
    <t>PRO06</t>
  </si>
  <si>
    <t>РЕПАРАТУРА НА ПРОТЕЗА(ПАРЦИЈАЛНА И 
ТОТАЛНА)ОД АКРИЛАТ БЕЗ ОТИСОК</t>
  </si>
  <si>
    <t>PRO07</t>
  </si>
  <si>
    <t>РЕПАРАТУРА НА ПРОТЕЗА ОД АКРИЛАТ СО ОТИСОК</t>
  </si>
  <si>
    <t>PRO08</t>
  </si>
  <si>
    <t>РЕПАРАТУРА ПО МОМЕ</t>
  </si>
  <si>
    <t>PRO09</t>
  </si>
  <si>
    <t>РЕПАРАТУРА ПО МОМЕ СО ДЕФЕКТ</t>
  </si>
  <si>
    <t>PRO10</t>
  </si>
  <si>
    <t>ПОДЛОЖУВАЊЕ НА ПРОТЕЗА</t>
  </si>
  <si>
    <t>PRO11</t>
  </si>
  <si>
    <t>КОРЕКЦИЈА НА ПРОТЕЗА</t>
  </si>
  <si>
    <t>PRO12</t>
  </si>
  <si>
    <t>ЛЕАНА НАДОГРАДБА</t>
  </si>
  <si>
    <t>ЦЕНИ НА ЗАВРШЕНИ УСЛУГИ ВО ОРТОДОНЦИЈА</t>
  </si>
  <si>
    <t>ORT01</t>
  </si>
  <si>
    <t>АКТИВЕН ГОРЕН АПАРАТ</t>
  </si>
  <si>
    <t>ORT02</t>
  </si>
  <si>
    <t>АКТИВЕН  АПАРАТ ДОЛЕН</t>
  </si>
  <si>
    <t>ORT03</t>
  </si>
  <si>
    <t>ПАСИВЕН ПОДВИЖЕН АПАРАТ МОНОБЛОК</t>
  </si>
  <si>
    <t>ORT04</t>
  </si>
  <si>
    <t>ПАСИВЕН ОРТОДОНТСКИ АПАРАТ- ПРОПУЛЗОР</t>
  </si>
  <si>
    <t>ORT06</t>
  </si>
  <si>
    <t>ФУНКЦИОНАЛЕН АПАРАТ ПО Frankel, Balters, Grude</t>
  </si>
  <si>
    <t>ORT07</t>
  </si>
  <si>
    <t>БРАДОДРЖАЛКА СО КАПА</t>
  </si>
  <si>
    <t>ORT05</t>
  </si>
  <si>
    <t>КОСА РАМНИНА (ИНДИРЕКТНА МЕТОДА)</t>
  </si>
  <si>
    <t>ORT08</t>
  </si>
  <si>
    <t xml:space="preserve">СЕЛЕКТИВНО СОСТРУЖУВАЊЕ СОВЕТИ ЗА ВЕЖБИ 
СО ПОМАГАЛА И МИОФУНКЦИОНАЛНИ ВЕЖБИ </t>
  </si>
  <si>
    <t>ORT09</t>
  </si>
  <si>
    <t>МИОФУНКЦИОНАЛНИ ВЕЖБИ</t>
  </si>
  <si>
    <t>ORT10</t>
  </si>
  <si>
    <t>РЕПАРАТУРА СО ОТИСОК</t>
  </si>
  <si>
    <t>ORT11</t>
  </si>
  <si>
    <t>СТУДИО МОДЕЛ ЗА ДИЈАГНОСТИКА</t>
  </si>
  <si>
    <t>ORT12</t>
  </si>
  <si>
    <t>РЕГУЛАЦИЈА НА ОКЛУЗИЈА</t>
  </si>
  <si>
    <t>ORT13</t>
  </si>
  <si>
    <t>РЕТЕНЦИОНЕН АПАРАТ</t>
  </si>
  <si>
    <t>ORT14</t>
  </si>
  <si>
    <t>РЕАДАПТАЦИЈА НА ПОДВИЖНИ АПАРАТИ</t>
  </si>
  <si>
    <t>ORT15</t>
  </si>
  <si>
    <t>ВЕСТИБУЛАРНА ПЛОЧА(ИНДИВИДУАЛНА)</t>
  </si>
  <si>
    <t>ORT16</t>
  </si>
  <si>
    <t>КОНФЕКЦИСКА</t>
  </si>
  <si>
    <t>ПЛАН  ЗА СПЕЦИЈАЛИСТИЧКО-КОНСУЛТАТИВНA СТОМАТОЛОШКА ЗДРАВСТВЕНA ЗАШТИТА</t>
  </si>
  <si>
    <t xml:space="preserve">ПЛ  2 - СС </t>
  </si>
  <si>
    <t>Шифра</t>
  </si>
  <si>
    <t>РЕФЕРЕНТНА ЦЕНА</t>
  </si>
  <si>
    <t>ДС01</t>
  </si>
  <si>
    <t>Utvrduvawe na dijagnoza za cirkularen karies, ~istewe na meki i tvrdi naslagi kaj site zabi i polirawe i fluorizacija kaj deca do trigodi{na vozrast</t>
  </si>
  <si>
    <t>ДС02</t>
  </si>
  <si>
    <t>ДС03</t>
  </si>
  <si>
    <t>ДС04</t>
  </si>
  <si>
    <t>ДС05</t>
  </si>
  <si>
    <t>ДС06</t>
  </si>
  <si>
    <t>ДС07</t>
  </si>
  <si>
    <t>ДС08</t>
  </si>
  <si>
    <t>ДС09</t>
  </si>
  <si>
    <t>ДС10</t>
  </si>
  <si>
    <t>ДС11</t>
  </si>
  <si>
    <t>Пакети и услуги од специјалистичко консултативната забоздравствена заштита од областа на орална патологија и пародонтологија  (болести на устата и парадонтот) ZA STOMATOLO{KI KLINIЧKI CENTAR</t>
  </si>
  <si>
    <t>Utvrduvawe na zabolуvаwe na parodontot i negovi komplikacii (naod i mislewe)</t>
  </si>
  <si>
    <t>Obrabotka (dlaboka kireta`a) na  parodontalen xeb po regija do 6 zaba so ~istewe na zaben kamen</t>
  </si>
  <si>
    <t>Hiru{ki zafat na hipetrofi~na gingiva (gingivektomija) so kontrola</t>
  </si>
  <si>
    <t>Hiru{ki zafat za prodlabo~uvawe na vestibulum (periostalna separacija) so kontrola i vadewe na konci</t>
  </si>
  <si>
    <t xml:space="preserve">Osnoven paket za pregled, mislewe i tretman na lokalni promeni na nivo na oralna ligavica </t>
  </si>
  <si>
    <t xml:space="preserve">Pregled i mislewe za oralni fokusi i fokalni infekcii </t>
  </si>
  <si>
    <t>Hiru{ki zafat FLAP (po regija) so kontrola</t>
  </si>
  <si>
    <t>Пакети на завршени специјалистичко - консултативни услуги од областа на болести на заби и ендодонтот - ZA STOMATOLO{KI KLINIЧKI CENTAR</t>
  </si>
  <si>
    <t>БЗ01</t>
  </si>
  <si>
    <t>Ендодонтска терапија на еднокорен заб</t>
  </si>
  <si>
    <t>БЗ02</t>
  </si>
  <si>
    <t>Ендодонтска терапија на повеќекорен заб</t>
  </si>
  <si>
    <t>БЗ03</t>
  </si>
  <si>
    <t>Терапија на интерен гранулом</t>
  </si>
  <si>
    <t>БЗ04</t>
  </si>
  <si>
    <t>Ендодонтска терапија на компликации од протетска рехабилитација</t>
  </si>
  <si>
    <t>БЗ05</t>
  </si>
  <si>
    <t>Ендодонтски третман на периапикални лезии</t>
  </si>
  <si>
    <t>БЗ06</t>
  </si>
  <si>
    <t>Ретретман на ендодонтски третирани заби</t>
  </si>
  <si>
    <t>БЗ07</t>
  </si>
  <si>
    <t>Третман на рест пулпит</t>
  </si>
  <si>
    <t>БЗ08</t>
  </si>
  <si>
    <t>Подготовка на заб за интраканален имплант</t>
  </si>
  <si>
    <t>БЗ09</t>
  </si>
  <si>
    <t>Поставување на парапулпални колчиња кај витални заби со дефинитивно полнење</t>
  </si>
  <si>
    <r>
      <t xml:space="preserve">Zalevawe na fisuri kaj deca do trigodi{na vozrast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8 </t>
    </r>
    <r>
      <rPr>
        <sz val="12"/>
        <rFont val="Arial"/>
        <family val="2"/>
      </rPr>
      <t>заба</t>
    </r>
  </si>
  <si>
    <r>
      <t>Pregled za u</t>
    </r>
    <r>
      <rPr>
        <sz val="12"/>
        <rFont val="Arial"/>
        <family val="2"/>
      </rPr>
      <t>тврдување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неправилности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во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развојот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структурата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забите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>/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пародонтот</t>
    </r>
    <r>
      <rPr>
        <sz val="12"/>
        <rFont val="MAC C Swiss"/>
        <family val="2"/>
      </rPr>
      <t>, otstranuvawe na meki i tvrdi naslagi i analiza na panoramiks</t>
    </r>
  </si>
  <si>
    <r>
      <t>Р</t>
    </r>
    <r>
      <rPr>
        <sz val="12"/>
        <rFont val="MAC C Swiss"/>
        <family val="2"/>
      </rPr>
      <t>estavraci</t>
    </r>
    <r>
      <rPr>
        <sz val="12"/>
        <rFont val="Arial"/>
        <family val="2"/>
      </rPr>
      <t>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eden </t>
    </r>
    <r>
      <rPr>
        <sz val="12"/>
        <rFont val="Arial"/>
        <family val="2"/>
      </rPr>
      <t>заб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при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неправилност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во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форма</t>
    </r>
    <r>
      <rPr>
        <sz val="12"/>
        <rFont val="MAC C Swiss"/>
        <family val="2"/>
      </rPr>
      <t xml:space="preserve">, </t>
    </r>
    <r>
      <rPr>
        <sz val="12"/>
        <rFont val="Arial"/>
        <family val="2"/>
      </rPr>
      <t>големина</t>
    </r>
    <r>
      <rPr>
        <sz val="12"/>
        <rFont val="MAC C Swiss"/>
        <family val="2"/>
      </rPr>
      <t xml:space="preserve">, </t>
    </r>
    <r>
      <rPr>
        <sz val="12"/>
        <rFont val="Arial"/>
        <family val="2"/>
      </rPr>
      <t>боја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структура</t>
    </r>
    <r>
      <rPr>
        <sz val="12"/>
        <rFont val="MAC C Swiss"/>
        <family val="2"/>
      </rPr>
      <t xml:space="preserve">/ </t>
    </r>
    <r>
      <rPr>
        <sz val="12"/>
        <rFont val="Arial"/>
        <family val="2"/>
      </rPr>
      <t>при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општо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системско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>/</t>
    </r>
    <r>
      <rPr>
        <sz val="12"/>
        <rFont val="Arial"/>
        <family val="2"/>
      </rPr>
      <t>траума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без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експони</t>
    </r>
    <r>
      <rPr>
        <sz val="12"/>
        <rFont val="MAC C Swiss"/>
        <family val="2"/>
      </rPr>
      <t>r</t>
    </r>
    <r>
      <rPr>
        <sz val="12"/>
        <rFont val="Arial"/>
        <family val="2"/>
      </rPr>
      <t>ана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пулпа</t>
    </r>
  </si>
  <si>
    <r>
      <t>Конзервативен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</t>
    </r>
    <r>
      <rPr>
        <sz val="12"/>
        <rFont val="MAC C Swiss"/>
        <family val="2"/>
      </rPr>
      <t xml:space="preserve">retman na </t>
    </r>
    <r>
      <rPr>
        <sz val="12"/>
        <rFont val="Arial"/>
        <family val="2"/>
      </rPr>
      <t>ка</t>
    </r>
    <r>
      <rPr>
        <sz val="12"/>
        <rFont val="MAC C Swiss"/>
        <family val="2"/>
      </rPr>
      <t xml:space="preserve">ries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млечни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(plombirawe) so i bez tretman na karies profunda</t>
    </r>
  </si>
  <si>
    <r>
      <t>Ендодонтски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</t>
    </r>
    <r>
      <rPr>
        <sz val="12"/>
        <rFont val="MAC C Swiss"/>
        <family val="2"/>
      </rPr>
      <t xml:space="preserve">retman na </t>
    </r>
    <r>
      <rPr>
        <sz val="12"/>
        <rFont val="Arial"/>
        <family val="2"/>
      </rPr>
      <t>млечни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so primena na </t>
    </r>
    <r>
      <rPr>
        <sz val="12"/>
        <rFont val="Arial"/>
        <family val="2"/>
      </rPr>
      <t>витална</t>
    </r>
    <r>
      <rPr>
        <sz val="12"/>
        <rFont val="MAC C Swiss"/>
        <family val="2"/>
      </rPr>
      <t xml:space="preserve"> metoda odnosno so </t>
    </r>
    <r>
      <rPr>
        <sz val="12"/>
        <rFont val="Arial"/>
        <family val="2"/>
      </rPr>
      <t>мортална</t>
    </r>
    <r>
      <rPr>
        <sz val="12"/>
        <rFont val="MAC C Swiss"/>
        <family val="2"/>
      </rPr>
      <t xml:space="preserve"> metoda pdnosno pri </t>
    </r>
    <r>
      <rPr>
        <sz val="12"/>
        <rFont val="Arial"/>
        <family val="2"/>
      </rPr>
      <t>гангрена</t>
    </r>
    <r>
      <rPr>
        <sz val="12"/>
        <rFont val="MAC C Swiss"/>
        <family val="2"/>
      </rPr>
      <t xml:space="preserve">,  i </t>
    </r>
    <r>
      <rPr>
        <sz val="12"/>
        <rFont val="Arial"/>
        <family val="2"/>
      </rPr>
      <t>дефинитивно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затварање</t>
    </r>
    <r>
      <rPr>
        <sz val="12"/>
        <rFont val="MAC C Swiss"/>
        <family val="2"/>
      </rPr>
      <t xml:space="preserve"> (plombirawe) na zabot </t>
    </r>
  </si>
  <si>
    <r>
      <t>Ендодонтски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третман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незавршен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раст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корен</t>
    </r>
    <r>
      <rPr>
        <sz val="12"/>
        <rFont val="MAC C Swiss"/>
        <family val="2"/>
      </rPr>
      <t xml:space="preserve"> so plombirawe,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контрола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ревизија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полнењето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пломбирање</t>
    </r>
    <r>
      <rPr>
        <sz val="12"/>
        <rFont val="MAC C Swiss"/>
        <family val="2"/>
      </rPr>
      <t xml:space="preserve"> na zab so nezavr{en rast na koren</t>
    </r>
  </si>
  <si>
    <r>
      <t xml:space="preserve">Tretman na avulzija/ekstruzija na zab so nezavr{en rast na koren (po 2 ~asa od traumata),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два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контролни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прегледа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отстранување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шината</t>
    </r>
  </si>
  <si>
    <r>
      <t>Екстракција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пациент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општо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системско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18 </t>
    </r>
    <r>
      <rPr>
        <sz val="12"/>
        <rFont val="Arial"/>
        <family val="2"/>
      </rPr>
      <t>год</t>
    </r>
  </si>
  <si>
    <r>
      <t>Пломбирање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деца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посебни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потреби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3 </t>
    </r>
    <r>
      <rPr>
        <sz val="12"/>
        <rFont val="Arial"/>
        <family val="2"/>
      </rPr>
      <t>заба</t>
    </r>
  </si>
  <si>
    <r>
      <t>Комбиниран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пакет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третман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деца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посебни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потреби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7 </t>
    </r>
    <r>
      <rPr>
        <sz val="12"/>
        <rFont val="Arial"/>
        <family val="2"/>
      </rPr>
      <t>заба</t>
    </r>
  </si>
  <si>
    <r>
      <t>БУ</t>
    </r>
    <r>
      <rPr>
        <sz val="12"/>
        <rFont val="MAC C Swiss"/>
        <family val="2"/>
      </rPr>
      <t>01</t>
    </r>
  </si>
  <si>
    <r>
      <t xml:space="preserve">Obrabotka (dlaboka kireta`a) na  parodontalen xeb po regija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14 zaba so ~istewe na zaben kamen</t>
    </r>
  </si>
  <si>
    <r>
      <t xml:space="preserve">Obrabotka (dlaboka kireta`a) na  parodontalen xeb po regija </t>
    </r>
    <r>
      <rPr>
        <sz val="12"/>
        <rFont val="Arial"/>
        <family val="2"/>
      </rPr>
      <t>над</t>
    </r>
    <r>
      <rPr>
        <sz val="12"/>
        <rFont val="MAC C Swiss"/>
        <family val="2"/>
      </rPr>
      <t xml:space="preserve"> 14 zaba so ~istewe na zaben kamen</t>
    </r>
  </si>
  <si>
    <r>
      <t xml:space="preserve">Pro{iren paket za pregled, mislewe i tretman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орална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лигавица</t>
    </r>
    <r>
      <rPr>
        <sz val="12"/>
        <rFont val="MAC C Swiss"/>
        <family val="2"/>
      </rPr>
      <t xml:space="preserve">  so bris za citologija, zemawe materijal za alergolo{ki ispituvawa i zemawe materijal za biopsija</t>
    </r>
  </si>
  <si>
    <r>
      <t>Терапија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орална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лигавица</t>
    </r>
    <r>
      <rPr>
        <sz val="12"/>
        <rFont val="MAC C Swiss"/>
        <family val="2"/>
      </rPr>
      <t xml:space="preserve"> so otstranuvawe na tvrdi i meki naslagi, ostri zabni ivici, rani kontakti na okluzija i artikulacija, fizikalna i  biostimulira~ka terapija i kontrola </t>
    </r>
  </si>
  <si>
    <t>ORT17</t>
  </si>
  <si>
    <t>ОПТУРАТОР</t>
  </si>
  <si>
    <t>NAZIV NA ПАКЕТИ НА  ЗДРАВСТВЕНИ УСЛУГИ за Стоматолошки клинички центар</t>
  </si>
  <si>
    <r>
      <t>Пакети на завршени специјалистичко - консултативни услуги од областа на детска стоматологија</t>
    </r>
    <r>
      <rPr>
        <u val="single"/>
        <sz val="12"/>
        <rFont val="M_Swiss"/>
        <family val="2"/>
      </rPr>
      <t xml:space="preserve"> ZA STOMATOLO{KI KLINI</t>
    </r>
    <r>
      <rPr>
        <u val="single"/>
        <sz val="12"/>
        <rFont val="Arial"/>
        <family val="2"/>
      </rPr>
      <t>Ч</t>
    </r>
    <r>
      <rPr>
        <u val="single"/>
        <sz val="12"/>
        <rFont val="M_Swiss"/>
        <family val="2"/>
      </rPr>
      <t>KI CENTAR</t>
    </r>
  </si>
  <si>
    <t>REFERENTNI CENI НА ЗДРАВСТЕВНИ УСЛУГИ ВО СТОМАТОЛОШКА SPECIJALISTIЧКО-КОНСУЛТАТИВНA ZDRAVSTVENA ZA[TITA</t>
  </si>
  <si>
    <t>Р.БР</t>
  </si>
  <si>
    <t>СЛУЖБЕН ВЕСНИК</t>
  </si>
  <si>
    <t>бр.132 од 31.10.2007</t>
  </si>
  <si>
    <t>бр. 138 од 17.09.2014</t>
  </si>
  <si>
    <t>во примена од 25.09.2014</t>
  </si>
  <si>
    <t>br.151 od 31.10.2011</t>
  </si>
  <si>
    <t>бр.61 од 17.05.2012</t>
  </si>
  <si>
    <t>во примена со денот на објава во службен весник</t>
  </si>
  <si>
    <t>Цена на завршената
 услуга со 5 % ДДВ за 
потрошен материјал</t>
  </si>
  <si>
    <t>I кв</t>
  </si>
  <si>
    <t xml:space="preserve">II кв </t>
  </si>
  <si>
    <t xml:space="preserve">III кв </t>
  </si>
  <si>
    <t xml:space="preserve">IV кв </t>
  </si>
  <si>
    <t>Забелешка: за еден заб може да се избере или ДС06 или комбинација ДС06А и ДС06Б.
Во примена од 14.06.2016 година</t>
  </si>
  <si>
    <t>ДС06А</t>
  </si>
  <si>
    <t>Ендодонтски третман на млечни заби со примена на витална метода односно со мортална метода односно при гангрена со привремено затворање</t>
  </si>
  <si>
    <t>бр. 107 од 06.06.2016</t>
  </si>
  <si>
    <t>ДС06Б</t>
  </si>
  <si>
    <t>Ендодонстки третман на млечни заби со примена на витална метода односно со мортална метода односно при гангрена со дефинитивно затворање</t>
  </si>
  <si>
    <r>
      <t>БУ</t>
    </r>
    <r>
      <rPr>
        <sz val="12"/>
        <rFont val="MAC C Swiss"/>
        <family val="2"/>
      </rPr>
      <t>02</t>
    </r>
  </si>
  <si>
    <r>
      <t>БУ</t>
    </r>
    <r>
      <rPr>
        <sz val="12"/>
        <rFont val="MAC C Swiss"/>
        <family val="2"/>
      </rPr>
      <t>03</t>
    </r>
  </si>
  <si>
    <r>
      <t>БУ</t>
    </r>
    <r>
      <rPr>
        <sz val="12"/>
        <rFont val="MAC C Swiss"/>
        <family val="2"/>
      </rPr>
      <t>04</t>
    </r>
  </si>
  <si>
    <r>
      <t>БУ</t>
    </r>
    <r>
      <rPr>
        <sz val="12"/>
        <rFont val="MAC C Swiss"/>
        <family val="2"/>
      </rPr>
      <t>05</t>
    </r>
  </si>
  <si>
    <r>
      <t>БУ</t>
    </r>
    <r>
      <rPr>
        <sz val="12"/>
        <rFont val="MAC C Swiss"/>
        <family val="2"/>
      </rPr>
      <t>06</t>
    </r>
  </si>
  <si>
    <r>
      <t>БУ</t>
    </r>
    <r>
      <rPr>
        <sz val="12"/>
        <rFont val="MAC C Swiss"/>
        <family val="2"/>
      </rPr>
      <t>07</t>
    </r>
  </si>
  <si>
    <r>
      <t>БУ</t>
    </r>
    <r>
      <rPr>
        <sz val="12"/>
        <rFont val="MAC C Swiss"/>
        <family val="2"/>
      </rPr>
      <t>08</t>
    </r>
  </si>
  <si>
    <r>
      <t>БУ</t>
    </r>
    <r>
      <rPr>
        <sz val="12"/>
        <rFont val="MAC C Swiss"/>
        <family val="2"/>
      </rPr>
      <t>09</t>
    </r>
  </si>
  <si>
    <r>
      <t>БУ</t>
    </r>
    <r>
      <rPr>
        <sz val="12"/>
        <rFont val="MAC C Swiss"/>
        <family val="2"/>
      </rPr>
      <t>10</t>
    </r>
  </si>
  <si>
    <r>
      <t>БУ</t>
    </r>
    <r>
      <rPr>
        <sz val="12"/>
        <rFont val="MAC C Swiss"/>
        <family val="2"/>
      </rPr>
      <t>11</t>
    </r>
  </si>
  <si>
    <r>
      <t>БУ</t>
    </r>
    <r>
      <rPr>
        <sz val="10"/>
        <rFont val="MAC C Swiss"/>
        <family val="2"/>
      </rPr>
      <t>01</t>
    </r>
  </si>
  <si>
    <r>
      <t>БУ</t>
    </r>
    <r>
      <rPr>
        <sz val="10"/>
        <rFont val="MAC C Swiss"/>
        <family val="2"/>
      </rPr>
      <t>02</t>
    </r>
  </si>
  <si>
    <r>
      <t>БУ</t>
    </r>
    <r>
      <rPr>
        <sz val="10"/>
        <rFont val="MAC C Swiss"/>
        <family val="2"/>
      </rPr>
      <t>03</t>
    </r>
  </si>
  <si>
    <r>
      <t xml:space="preserve">Obrabotka (dlaboka kireta`a) na  parodontalen xeb po regija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14 zaba so ~istewe na zaben kamen</t>
    </r>
  </si>
  <si>
    <r>
      <t>БУ</t>
    </r>
    <r>
      <rPr>
        <sz val="10"/>
        <rFont val="MAC C Swiss"/>
        <family val="2"/>
      </rPr>
      <t>04</t>
    </r>
  </si>
  <si>
    <r>
      <t xml:space="preserve">Obrabotka (dlaboka kireta`a) na  parodontalen xeb po regija </t>
    </r>
    <r>
      <rPr>
        <sz val="10"/>
        <rFont val="Arial"/>
        <family val="2"/>
      </rPr>
      <t>над</t>
    </r>
    <r>
      <rPr>
        <sz val="10"/>
        <rFont val="MAC C Swiss"/>
        <family val="2"/>
      </rPr>
      <t xml:space="preserve"> 14 zaba so ~istewe na zaben kamen</t>
    </r>
  </si>
  <si>
    <r>
      <t>БУ</t>
    </r>
    <r>
      <rPr>
        <sz val="10"/>
        <rFont val="MAC C Swiss"/>
        <family val="2"/>
      </rPr>
      <t>05</t>
    </r>
  </si>
  <si>
    <r>
      <t>БУ</t>
    </r>
    <r>
      <rPr>
        <sz val="10"/>
        <rFont val="MAC C Swiss"/>
        <family val="2"/>
      </rPr>
      <t>06</t>
    </r>
  </si>
  <si>
    <r>
      <t>БУ</t>
    </r>
    <r>
      <rPr>
        <sz val="10"/>
        <rFont val="MAC C Swiss"/>
        <family val="2"/>
      </rPr>
      <t>07</t>
    </r>
  </si>
  <si>
    <r>
      <t>БУ</t>
    </r>
    <r>
      <rPr>
        <sz val="10"/>
        <rFont val="MAC C Swiss"/>
        <family val="2"/>
      </rPr>
      <t>08</t>
    </r>
  </si>
  <si>
    <r>
      <t xml:space="preserve">Pro{iren paket za pregled, mislewe i tretman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орална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лигавица</t>
    </r>
    <r>
      <rPr>
        <sz val="10"/>
        <rFont val="MAC C Swiss"/>
        <family val="2"/>
      </rPr>
      <t xml:space="preserve">  so bris za citologija, zemawe materijal za alergolo{ki ispituvawa i zemawe materijal za biopsija</t>
    </r>
  </si>
  <si>
    <r>
      <t>БУ</t>
    </r>
    <r>
      <rPr>
        <sz val="10"/>
        <rFont val="MAC C Swiss"/>
        <family val="2"/>
      </rPr>
      <t>09</t>
    </r>
  </si>
  <si>
    <r>
      <t>Терапија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орална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лигавица</t>
    </r>
    <r>
      <rPr>
        <sz val="10"/>
        <rFont val="MAC C Swiss"/>
        <family val="2"/>
      </rPr>
      <t xml:space="preserve"> so otstranuvawe na tvrdi i meki naslagi, ostri zabni ivici, rani kontakti na okluzija i artikulacija, fizikalna i  biostimulira~ka terapija i kontrola </t>
    </r>
  </si>
  <si>
    <r>
      <t>БУ</t>
    </r>
    <r>
      <rPr>
        <sz val="10"/>
        <rFont val="MAC C Swiss"/>
        <family val="2"/>
      </rPr>
      <t>10</t>
    </r>
  </si>
  <si>
    <r>
      <t>БУ</t>
    </r>
    <r>
      <rPr>
        <sz val="10"/>
        <rFont val="MAC C Swiss"/>
        <family val="2"/>
      </rPr>
      <t>11</t>
    </r>
  </si>
  <si>
    <r>
      <t xml:space="preserve">Zalevawe na fisuri kaj deca do trigodi{na vozrast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8 </t>
    </r>
    <r>
      <rPr>
        <sz val="10"/>
        <rFont val="Arial"/>
        <family val="2"/>
      </rPr>
      <t>заба</t>
    </r>
  </si>
  <si>
    <r>
      <t>Pregled za u</t>
    </r>
    <r>
      <rPr>
        <sz val="10"/>
        <rFont val="Arial"/>
        <family val="2"/>
      </rPr>
      <t>тврдување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неправилности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во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развојот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структурата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забите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>/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пародонтот</t>
    </r>
    <r>
      <rPr>
        <sz val="10"/>
        <rFont val="MAC C Swiss"/>
        <family val="2"/>
      </rPr>
      <t>, otstranuvawe na meki i tvrdi naslagi i analiza na panoramiks</t>
    </r>
  </si>
  <si>
    <r>
      <t>Р</t>
    </r>
    <r>
      <rPr>
        <sz val="10"/>
        <rFont val="MAC C Swiss"/>
        <family val="2"/>
      </rPr>
      <t>estavraci</t>
    </r>
    <r>
      <rPr>
        <sz val="10"/>
        <rFont val="Arial"/>
        <family val="2"/>
      </rPr>
      <t>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eden </t>
    </r>
    <r>
      <rPr>
        <sz val="10"/>
        <rFont val="Arial"/>
        <family val="2"/>
      </rPr>
      <t>заб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при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неправилност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во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форма</t>
    </r>
    <r>
      <rPr>
        <sz val="10"/>
        <rFont val="MAC C Swiss"/>
        <family val="2"/>
      </rPr>
      <t xml:space="preserve">, </t>
    </r>
    <r>
      <rPr>
        <sz val="10"/>
        <rFont val="Arial"/>
        <family val="2"/>
      </rPr>
      <t>големина</t>
    </r>
    <r>
      <rPr>
        <sz val="10"/>
        <rFont val="MAC C Swiss"/>
        <family val="2"/>
      </rPr>
      <t xml:space="preserve">, </t>
    </r>
    <r>
      <rPr>
        <sz val="10"/>
        <rFont val="Arial"/>
        <family val="2"/>
      </rPr>
      <t>боја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структура</t>
    </r>
    <r>
      <rPr>
        <sz val="10"/>
        <rFont val="MAC C Swiss"/>
        <family val="2"/>
      </rPr>
      <t xml:space="preserve">/ </t>
    </r>
    <r>
      <rPr>
        <sz val="10"/>
        <rFont val="Arial"/>
        <family val="2"/>
      </rPr>
      <t>при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општо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системско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>/</t>
    </r>
    <r>
      <rPr>
        <sz val="10"/>
        <rFont val="Arial"/>
        <family val="2"/>
      </rPr>
      <t>траума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без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експони</t>
    </r>
    <r>
      <rPr>
        <sz val="10"/>
        <rFont val="MAC C Swiss"/>
        <family val="2"/>
      </rPr>
      <t>r</t>
    </r>
    <r>
      <rPr>
        <sz val="10"/>
        <rFont val="Arial"/>
        <family val="2"/>
      </rPr>
      <t>ана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пулпа</t>
    </r>
  </si>
  <si>
    <r>
      <t>Конзервативен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</t>
    </r>
    <r>
      <rPr>
        <sz val="10"/>
        <rFont val="MAC C Swiss"/>
        <family val="2"/>
      </rPr>
      <t xml:space="preserve">retman na </t>
    </r>
    <r>
      <rPr>
        <sz val="10"/>
        <rFont val="Arial"/>
        <family val="2"/>
      </rPr>
      <t>ка</t>
    </r>
    <r>
      <rPr>
        <sz val="10"/>
        <rFont val="MAC C Swiss"/>
        <family val="2"/>
      </rPr>
      <t xml:space="preserve">ries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млечни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(plombirawe) so i bez tretman na karies profunda</t>
    </r>
  </si>
  <si>
    <r>
      <t>Ендодонтски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</t>
    </r>
    <r>
      <rPr>
        <sz val="10"/>
        <rFont val="MAC C Swiss"/>
        <family val="2"/>
      </rPr>
      <t xml:space="preserve">retman na </t>
    </r>
    <r>
      <rPr>
        <sz val="10"/>
        <rFont val="Arial"/>
        <family val="2"/>
      </rPr>
      <t>млечни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so primena na </t>
    </r>
    <r>
      <rPr>
        <sz val="10"/>
        <rFont val="Arial"/>
        <family val="2"/>
      </rPr>
      <t>витална</t>
    </r>
    <r>
      <rPr>
        <sz val="10"/>
        <rFont val="MAC C Swiss"/>
        <family val="2"/>
      </rPr>
      <t xml:space="preserve"> metoda odnosno so </t>
    </r>
    <r>
      <rPr>
        <sz val="10"/>
        <rFont val="Arial"/>
        <family val="2"/>
      </rPr>
      <t>мортална</t>
    </r>
    <r>
      <rPr>
        <sz val="10"/>
        <rFont val="MAC C Swiss"/>
        <family val="2"/>
      </rPr>
      <t xml:space="preserve"> metoda pdnosno pri </t>
    </r>
    <r>
      <rPr>
        <sz val="10"/>
        <rFont val="Arial"/>
        <family val="2"/>
      </rPr>
      <t>гангрена</t>
    </r>
    <r>
      <rPr>
        <sz val="10"/>
        <rFont val="MAC C Swiss"/>
        <family val="2"/>
      </rPr>
      <t xml:space="preserve">,  i </t>
    </r>
    <r>
      <rPr>
        <sz val="10"/>
        <rFont val="Arial"/>
        <family val="2"/>
      </rPr>
      <t>дефинитивно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затварање</t>
    </r>
    <r>
      <rPr>
        <sz val="10"/>
        <rFont val="MAC C Swiss"/>
        <family val="2"/>
      </rPr>
      <t xml:space="preserve"> (plombirawe) na zabot </t>
    </r>
  </si>
  <si>
    <r>
      <t>Ендодонтски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третман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незавршен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раст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корен</t>
    </r>
    <r>
      <rPr>
        <sz val="10"/>
        <rFont val="MAC C Swiss"/>
        <family val="2"/>
      </rPr>
      <t xml:space="preserve"> so plombirawe,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контрола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ревизија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полнењето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пломбирање</t>
    </r>
    <r>
      <rPr>
        <sz val="10"/>
        <rFont val="MAC C Swiss"/>
        <family val="2"/>
      </rPr>
      <t xml:space="preserve"> na zab so nezavr{en rast na koren</t>
    </r>
  </si>
  <si>
    <r>
      <t xml:space="preserve">Tretman na avulzija/ekstruzija na zab so nezavr{en rast na koren (po 2 ~asa od traumata),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два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контролни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прегледа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отстранување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шината</t>
    </r>
  </si>
  <si>
    <r>
      <t>Екстракција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пациент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општо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системско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18 </t>
    </r>
    <r>
      <rPr>
        <sz val="10"/>
        <rFont val="Arial"/>
        <family val="2"/>
      </rPr>
      <t>год</t>
    </r>
  </si>
  <si>
    <r>
      <t>Пломбирање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деца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посебни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потреби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3 </t>
    </r>
    <r>
      <rPr>
        <sz val="10"/>
        <rFont val="Arial"/>
        <family val="2"/>
      </rPr>
      <t>заба</t>
    </r>
  </si>
  <si>
    <r>
      <t>Комбиниран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пакет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третман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деца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посебни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потреби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7 </t>
    </r>
    <r>
      <rPr>
        <sz val="10"/>
        <rFont val="Arial"/>
        <family val="2"/>
      </rPr>
      <t>заба</t>
    </r>
  </si>
  <si>
    <t>по видот и обемот на здравствени услуги на осигурените лица за 2019 год.</t>
  </si>
  <si>
    <t>Во _____________________на  __________2018__ год.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</si>
</sst>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sz val="12"/>
      <name val="MAC C Times"/>
      <family val="1"/>
    </font>
    <font>
      <sz val="12"/>
      <name val="Myriad Pro"/>
      <family val="2"/>
    </font>
    <font>
      <b/>
      <sz val="10"/>
      <name val="Myriad Pr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MAC C Times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MAC C Times"/>
      <family val="1"/>
    </font>
    <font>
      <sz val="12"/>
      <name val="MAC C Swiss"/>
      <family val="2"/>
    </font>
    <font>
      <sz val="12"/>
      <name val="M_Swiss"/>
      <family val="2"/>
    </font>
    <font>
      <u val="single"/>
      <sz val="12"/>
      <name val="M_Swiss"/>
      <family val="2"/>
    </font>
    <font>
      <i/>
      <sz val="11"/>
      <name val="MAC C Times"/>
      <family val="1"/>
    </font>
    <font>
      <sz val="11"/>
      <color indexed="8"/>
      <name val="Calibri"/>
      <family val="2"/>
    </font>
    <font>
      <b/>
      <sz val="8"/>
      <name val="Myriad Pro"/>
      <family val="2"/>
    </font>
    <font>
      <b/>
      <i/>
      <sz val="9"/>
      <name val="Myriad Pro"/>
      <family val="2"/>
    </font>
    <font>
      <sz val="10"/>
      <name val="MAC C Times"/>
      <family val="1"/>
    </font>
    <font>
      <sz val="10"/>
      <name val="Myriad Pro"/>
      <family val="2"/>
    </font>
    <font>
      <sz val="10"/>
      <name val="MAC C Swiss"/>
      <family val="2"/>
    </font>
    <font>
      <i/>
      <sz val="12"/>
      <name val="MAC C 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7"/>
      <color indexed="8"/>
      <name val="StobiSerif Regular"/>
      <family val="0"/>
    </font>
    <font>
      <sz val="7"/>
      <color indexed="8"/>
      <name val="StobiSerif Regular"/>
      <family val="0"/>
    </font>
    <font>
      <sz val="6"/>
      <color indexed="8"/>
      <name val="StobiSerif Regular"/>
      <family val="0"/>
    </font>
    <font>
      <b/>
      <sz val="6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/>
    </xf>
    <xf numFmtId="3" fontId="9" fillId="0" borderId="17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right"/>
      <protection locked="0"/>
    </xf>
    <xf numFmtId="3" fontId="14" fillId="0" borderId="18" xfId="0" applyNumberFormat="1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 horizontal="left" wrapText="1"/>
      <protection/>
    </xf>
    <xf numFmtId="0" fontId="14" fillId="0" borderId="18" xfId="0" applyFont="1" applyBorder="1" applyAlignment="1" applyProtection="1">
      <alignment horizontal="right"/>
      <protection/>
    </xf>
    <xf numFmtId="0" fontId="14" fillId="0" borderId="13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17" fillId="0" borderId="12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0" borderId="19" xfId="0" applyFont="1" applyFill="1" applyBorder="1" applyAlignment="1" applyProtection="1">
      <alignment wrapText="1"/>
      <protection/>
    </xf>
    <xf numFmtId="0" fontId="21" fillId="0" borderId="0" xfId="59" applyFont="1" applyFill="1" applyAlignment="1">
      <alignment horizontal="center" vertical="center"/>
      <protection/>
    </xf>
    <xf numFmtId="0" fontId="8" fillId="32" borderId="20" xfId="61" applyFont="1" applyFill="1" applyBorder="1" applyAlignment="1" applyProtection="1">
      <alignment horizontal="center" wrapText="1"/>
      <protection locked="0"/>
    </xf>
    <xf numFmtId="3" fontId="14" fillId="32" borderId="20" xfId="0" applyNumberFormat="1" applyFont="1" applyFill="1" applyBorder="1" applyAlignment="1" applyProtection="1">
      <alignment horizontal="center"/>
      <protection locked="0"/>
    </xf>
    <xf numFmtId="3" fontId="14" fillId="32" borderId="21" xfId="0" applyNumberFormat="1" applyFont="1" applyFill="1" applyBorder="1" applyAlignment="1" applyProtection="1">
      <alignment horizontal="center"/>
      <protection locked="0"/>
    </xf>
    <xf numFmtId="3" fontId="14" fillId="32" borderId="20" xfId="0" applyNumberFormat="1" applyFont="1" applyFill="1" applyBorder="1" applyAlignment="1" applyProtection="1">
      <alignment/>
      <protection locked="0"/>
    </xf>
    <xf numFmtId="3" fontId="14" fillId="32" borderId="21" xfId="0" applyNumberFormat="1" applyFont="1" applyFill="1" applyBorder="1" applyAlignment="1" applyProtection="1">
      <alignment/>
      <protection locked="0"/>
    </xf>
    <xf numFmtId="3" fontId="15" fillId="32" borderId="20" xfId="0" applyNumberFormat="1" applyFont="1" applyFill="1" applyBorder="1" applyAlignment="1" applyProtection="1">
      <alignment horizontal="left" vertical="center" wrapText="1"/>
      <protection locked="0"/>
    </xf>
    <xf numFmtId="3" fontId="15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vertical="center" wrapText="1"/>
      <protection/>
    </xf>
    <xf numFmtId="3" fontId="14" fillId="0" borderId="22" xfId="0" applyNumberFormat="1" applyFont="1" applyBorder="1" applyAlignment="1" applyProtection="1">
      <alignment horizontal="center"/>
      <protection/>
    </xf>
    <xf numFmtId="3" fontId="14" fillId="32" borderId="22" xfId="0" applyNumberFormat="1" applyFont="1" applyFill="1" applyBorder="1" applyAlignment="1" applyProtection="1">
      <alignment horizontal="center"/>
      <protection locked="0"/>
    </xf>
    <xf numFmtId="3" fontId="14" fillId="32" borderId="23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vertical="center"/>
      <protection/>
    </xf>
    <xf numFmtId="0" fontId="21" fillId="0" borderId="0" xfId="60" applyFont="1" applyFill="1" applyAlignment="1">
      <alignment horizontal="center" vertical="center"/>
      <protection/>
    </xf>
    <xf numFmtId="3" fontId="1" fillId="0" borderId="0" xfId="60" applyNumberFormat="1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0" fontId="2" fillId="33" borderId="24" xfId="62" applyFont="1" applyFill="1" applyBorder="1" applyAlignment="1">
      <alignment horizontal="center" wrapText="1"/>
      <protection/>
    </xf>
    <xf numFmtId="0" fontId="2" fillId="33" borderId="24" xfId="62" applyFont="1" applyFill="1" applyBorder="1" applyAlignment="1">
      <alignment vertical="center" wrapText="1"/>
      <protection/>
    </xf>
    <xf numFmtId="0" fontId="2" fillId="33" borderId="25" xfId="62" applyFont="1" applyFill="1" applyBorder="1" applyAlignment="1">
      <alignment vertical="center" wrapText="1"/>
      <protection/>
    </xf>
    <xf numFmtId="0" fontId="2" fillId="33" borderId="26" xfId="62" applyFont="1" applyFill="1" applyBorder="1" applyAlignment="1">
      <alignment wrapText="1"/>
      <protection/>
    </xf>
    <xf numFmtId="3" fontId="1" fillId="0" borderId="27" xfId="62" applyNumberFormat="1" applyFont="1" applyFill="1" applyBorder="1" applyAlignment="1">
      <alignment horizontal="center" vertical="center"/>
      <protection/>
    </xf>
    <xf numFmtId="1" fontId="1" fillId="0" borderId="27" xfId="62" applyNumberFormat="1" applyFont="1" applyFill="1" applyBorder="1" applyAlignment="1">
      <alignment horizontal="center" vertical="center"/>
      <protection/>
    </xf>
    <xf numFmtId="3" fontId="1" fillId="0" borderId="28" xfId="62" applyNumberFormat="1" applyFont="1" applyFill="1" applyBorder="1" applyAlignment="1">
      <alignment horizontal="center" vertical="center"/>
      <protection/>
    </xf>
    <xf numFmtId="1" fontId="1" fillId="0" borderId="28" xfId="62" applyNumberFormat="1" applyFont="1" applyFill="1" applyBorder="1" applyAlignment="1">
      <alignment horizontal="center" vertical="center"/>
      <protection/>
    </xf>
    <xf numFmtId="0" fontId="25" fillId="0" borderId="0" xfId="60" applyFont="1" applyFill="1">
      <alignment/>
      <protection/>
    </xf>
    <xf numFmtId="0" fontId="2" fillId="33" borderId="24" xfId="62" applyFont="1" applyFill="1" applyBorder="1" applyAlignment="1">
      <alignment horizontal="center" vertical="center" wrapText="1"/>
      <protection/>
    </xf>
    <xf numFmtId="0" fontId="23" fillId="33" borderId="24" xfId="62" applyFont="1" applyFill="1" applyBorder="1" applyAlignment="1">
      <alignment horizontal="left" vertical="center" wrapText="1"/>
      <protection/>
    </xf>
    <xf numFmtId="0" fontId="2" fillId="0" borderId="27" xfId="62" applyFont="1" applyFill="1" applyBorder="1" applyAlignment="1">
      <alignment horizontal="center" wrapText="1"/>
      <protection/>
    </xf>
    <xf numFmtId="0" fontId="2" fillId="0" borderId="27" xfId="62" applyFont="1" applyFill="1" applyBorder="1" applyAlignment="1">
      <alignment horizontal="center" vertical="center" wrapText="1"/>
      <protection/>
    </xf>
    <xf numFmtId="0" fontId="1" fillId="0" borderId="27" xfId="62" applyFont="1" applyFill="1" applyBorder="1" applyAlignment="1">
      <alignment vertical="center" wrapText="1"/>
      <protection/>
    </xf>
    <xf numFmtId="0" fontId="2" fillId="0" borderId="29" xfId="62" applyFont="1" applyFill="1" applyBorder="1" applyAlignment="1">
      <alignment horizontal="center" wrapText="1"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1" fillId="0" borderId="29" xfId="62" applyFont="1" applyFill="1" applyBorder="1" applyAlignment="1">
      <alignment vertical="center" wrapText="1"/>
      <protection/>
    </xf>
    <xf numFmtId="3" fontId="1" fillId="0" borderId="29" xfId="62" applyNumberFormat="1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 wrapText="1"/>
      <protection/>
    </xf>
    <xf numFmtId="0" fontId="8" fillId="0" borderId="27" xfId="62" applyFont="1" applyFill="1" applyBorder="1" applyAlignment="1">
      <alignment vertical="center" wrapText="1"/>
      <protection/>
    </xf>
    <xf numFmtId="3" fontId="8" fillId="0" borderId="27" xfId="62" applyNumberFormat="1" applyFont="1" applyFill="1" applyBorder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9" fillId="0" borderId="0" xfId="57" applyFont="1">
      <alignment/>
      <protection/>
    </xf>
    <xf numFmtId="0" fontId="21" fillId="0" borderId="0" xfId="59" applyFont="1" applyFill="1" applyAlignment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Fill="1" applyBorder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  <xf numFmtId="0" fontId="10" fillId="0" borderId="0" xfId="59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8" fillId="34" borderId="24" xfId="57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26" xfId="0" applyNumberFormat="1" applyFont="1" applyBorder="1" applyAlignment="1" applyProtection="1">
      <alignment/>
      <protection/>
    </xf>
    <xf numFmtId="3" fontId="7" fillId="0" borderId="34" xfId="0" applyNumberFormat="1" applyFont="1" applyBorder="1" applyAlignment="1" applyProtection="1">
      <alignment horizontal="center"/>
      <protection/>
    </xf>
    <xf numFmtId="3" fontId="7" fillId="35" borderId="35" xfId="0" applyNumberFormat="1" applyFont="1" applyFill="1" applyBorder="1" applyAlignment="1" applyProtection="1">
      <alignment/>
      <protection/>
    </xf>
    <xf numFmtId="3" fontId="7" fillId="0" borderId="36" xfId="0" applyNumberFormat="1" applyFont="1" applyBorder="1" applyAlignment="1" applyProtection="1">
      <alignment horizontal="center"/>
      <protection/>
    </xf>
    <xf numFmtId="3" fontId="7" fillId="35" borderId="37" xfId="0" applyNumberFormat="1" applyFont="1" applyFill="1" applyBorder="1" applyAlignment="1" applyProtection="1">
      <alignment/>
      <protection/>
    </xf>
    <xf numFmtId="0" fontId="13" fillId="34" borderId="32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6" borderId="26" xfId="0" applyFont="1" applyFill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3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3" fillId="37" borderId="24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left" vertical="center" wrapText="1"/>
    </xf>
    <xf numFmtId="3" fontId="18" fillId="37" borderId="24" xfId="0" applyNumberFormat="1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" fillId="0" borderId="0" xfId="59" applyFont="1" applyFill="1" applyAlignment="1" applyProtection="1">
      <alignment horizontal="left"/>
      <protection locked="0"/>
    </xf>
    <xf numFmtId="0" fontId="1" fillId="0" borderId="0" xfId="59" applyFont="1" applyFill="1">
      <alignment/>
      <protection/>
    </xf>
    <xf numFmtId="0" fontId="0" fillId="0" borderId="0" xfId="0" applyFont="1" applyAlignment="1">
      <alignment/>
    </xf>
    <xf numFmtId="0" fontId="28" fillId="0" borderId="46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29" fillId="0" borderId="27" xfId="62" applyNumberFormat="1" applyFont="1" applyFill="1" applyBorder="1" applyAlignment="1">
      <alignment horizontal="center" vertical="center"/>
      <protection/>
    </xf>
    <xf numFmtId="3" fontId="29" fillId="0" borderId="28" xfId="62" applyNumberFormat="1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 wrapText="1"/>
      <protection/>
    </xf>
    <xf numFmtId="0" fontId="9" fillId="0" borderId="27" xfId="62" applyFont="1" applyFill="1" applyBorder="1" applyAlignment="1">
      <alignment vertical="center" wrapText="1"/>
      <protection/>
    </xf>
    <xf numFmtId="3" fontId="9" fillId="0" borderId="27" xfId="62" applyNumberFormat="1" applyFont="1" applyFill="1" applyBorder="1" applyAlignment="1">
      <alignment horizontal="center" vertical="center"/>
      <protection/>
    </xf>
    <xf numFmtId="0" fontId="30" fillId="0" borderId="27" xfId="62" applyFont="1" applyFill="1" applyBorder="1" applyAlignment="1">
      <alignment horizontal="center" vertical="center" wrapText="1"/>
      <protection/>
    </xf>
    <xf numFmtId="0" fontId="29" fillId="0" borderId="27" xfId="62" applyFont="1" applyFill="1" applyBorder="1" applyAlignment="1">
      <alignment vertical="center" wrapText="1"/>
      <protection/>
    </xf>
    <xf numFmtId="0" fontId="30" fillId="0" borderId="29" xfId="62" applyFont="1" applyFill="1" applyBorder="1" applyAlignment="1">
      <alignment horizontal="center" vertical="center" wrapText="1"/>
      <protection/>
    </xf>
    <xf numFmtId="0" fontId="29" fillId="0" borderId="29" xfId="62" applyFont="1" applyFill="1" applyBorder="1" applyAlignment="1">
      <alignment vertical="center" wrapText="1"/>
      <protection/>
    </xf>
    <xf numFmtId="3" fontId="29" fillId="0" borderId="29" xfId="62" applyNumberFormat="1" applyFont="1" applyFill="1" applyBorder="1" applyAlignment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/>
      <protection/>
    </xf>
    <xf numFmtId="0" fontId="15" fillId="0" borderId="47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>
      <alignment horizontal="center"/>
    </xf>
    <xf numFmtId="0" fontId="8" fillId="38" borderId="0" xfId="0" applyFont="1" applyFill="1" applyBorder="1" applyAlignment="1" applyProtection="1">
      <alignment horizontal="center"/>
      <protection locked="0"/>
    </xf>
    <xf numFmtId="0" fontId="14" fillId="0" borderId="53" xfId="0" applyFont="1" applyBorder="1" applyAlignment="1" applyProtection="1">
      <alignment horizontal="left" wrapText="1"/>
      <protection/>
    </xf>
    <xf numFmtId="0" fontId="13" fillId="34" borderId="44" xfId="0" applyFont="1" applyFill="1" applyBorder="1" applyAlignment="1" applyProtection="1">
      <alignment horizontal="center" vertical="center" wrapText="1"/>
      <protection/>
    </xf>
    <xf numFmtId="0" fontId="13" fillId="34" borderId="54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center"/>
      <protection locked="0"/>
    </xf>
    <xf numFmtId="0" fontId="13" fillId="34" borderId="29" xfId="0" applyFont="1" applyFill="1" applyBorder="1" applyAlignment="1" applyProtection="1">
      <alignment horizontal="center" vertical="center" wrapText="1"/>
      <protection/>
    </xf>
    <xf numFmtId="0" fontId="13" fillId="34" borderId="55" xfId="0" applyFont="1" applyFill="1" applyBorder="1" applyAlignment="1" applyProtection="1">
      <alignment horizontal="center" vertical="center" wrapText="1"/>
      <protection/>
    </xf>
    <xf numFmtId="0" fontId="13" fillId="34" borderId="56" xfId="0" applyFont="1" applyFill="1" applyBorder="1" applyAlignment="1" applyProtection="1">
      <alignment horizontal="center" vertical="center" wrapText="1"/>
      <protection/>
    </xf>
    <xf numFmtId="0" fontId="13" fillId="34" borderId="57" xfId="0" applyFont="1" applyFill="1" applyBorder="1" applyAlignment="1" applyProtection="1">
      <alignment horizontal="center" vertical="center" wrapText="1"/>
      <protection/>
    </xf>
    <xf numFmtId="0" fontId="13" fillId="34" borderId="58" xfId="0" applyFont="1" applyFill="1" applyBorder="1" applyAlignment="1" applyProtection="1">
      <alignment horizontal="center" vertical="center" wrapText="1"/>
      <protection/>
    </xf>
    <xf numFmtId="3" fontId="13" fillId="34" borderId="44" xfId="0" applyNumberFormat="1" applyFont="1" applyFill="1" applyBorder="1" applyAlignment="1" applyProtection="1">
      <alignment horizontal="center" vertical="center" wrapText="1"/>
      <protection/>
    </xf>
    <xf numFmtId="3" fontId="13" fillId="34" borderId="29" xfId="0" applyNumberFormat="1" applyFont="1" applyFill="1" applyBorder="1" applyAlignment="1" applyProtection="1">
      <alignment horizontal="center" vertical="center" wrapText="1"/>
      <protection/>
    </xf>
    <xf numFmtId="0" fontId="13" fillId="36" borderId="59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 applyProtection="1">
      <alignment horizontal="center" vertical="center"/>
      <protection/>
    </xf>
    <xf numFmtId="0" fontId="13" fillId="36" borderId="26" xfId="0" applyFont="1" applyFill="1" applyBorder="1" applyAlignment="1" applyProtection="1">
      <alignment horizontal="center" vertical="center"/>
      <protection/>
    </xf>
    <xf numFmtId="0" fontId="21" fillId="0" borderId="0" xfId="60" applyFont="1" applyFill="1" applyAlignment="1">
      <alignment horizontal="center" vertical="center" wrapText="1"/>
      <protection/>
    </xf>
    <xf numFmtId="0" fontId="32" fillId="0" borderId="60" xfId="60" applyFont="1" applyFill="1" applyBorder="1" applyAlignment="1">
      <alignment horizontal="left" vertical="center" wrapText="1"/>
      <protection/>
    </xf>
    <xf numFmtId="0" fontId="32" fillId="0" borderId="28" xfId="60" applyFont="1" applyFill="1" applyBorder="1" applyAlignment="1">
      <alignment horizontal="left" vertical="center"/>
      <protection/>
    </xf>
    <xf numFmtId="0" fontId="32" fillId="0" borderId="61" xfId="60" applyFont="1" applyFill="1" applyBorder="1" applyAlignment="1">
      <alignment horizontal="left" vertical="center"/>
      <protection/>
    </xf>
    <xf numFmtId="0" fontId="9" fillId="0" borderId="60" xfId="60" applyFont="1" applyFill="1" applyBorder="1" applyAlignment="1">
      <alignment horizontal="center" vertical="center" wrapText="1"/>
      <protection/>
    </xf>
    <xf numFmtId="0" fontId="9" fillId="0" borderId="28" xfId="60" applyFont="1" applyFill="1" applyBorder="1" applyAlignment="1">
      <alignment horizontal="center" vertical="center" wrapText="1"/>
      <protection/>
    </xf>
    <xf numFmtId="0" fontId="9" fillId="0" borderId="61" xfId="60" applyFont="1" applyFill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3</xdr:col>
      <xdr:colOff>57150</xdr:colOff>
      <xdr:row>53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15475"/>
          <a:ext cx="32289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превзмете од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спец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ќе го превземе назив описот на пакетот и неговата референтна цена  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спец и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план  образецот ПЛС 2.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 планот за специјалистички услуги треба да се пополнува посебно за секоја дејност.</a:t>
          </a:r>
        </a:p>
      </xdr:txBody>
    </xdr:sp>
    <xdr:clientData/>
  </xdr:twoCellAnchor>
  <xdr:twoCellAnchor>
    <xdr:from>
      <xdr:col>3</xdr:col>
      <xdr:colOff>85725</xdr:colOff>
      <xdr:row>48</xdr:row>
      <xdr:rowOff>19050</xdr:rowOff>
    </xdr:from>
    <xdr:to>
      <xdr:col>9</xdr:col>
      <xdr:colOff>600075</xdr:colOff>
      <xdr:row>54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57550" y="9525000"/>
          <a:ext cx="31813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( без децимали ). Не смеат да се внесуваат други знаци затоа што ќе јави грешка.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ќелијата во која треба да се брише податокот и  тогаш притиснете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) тогаш ќе се јави грешка во колоните 9 и  10.  Податоците се пополнуваат само во полињата што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421875" style="108" customWidth="1"/>
    <col min="2" max="2" width="7.140625" style="47" customWidth="1"/>
    <col min="3" max="3" width="36.00390625" style="9" customWidth="1"/>
    <col min="4" max="4" width="9.7109375" style="13" customWidth="1"/>
    <col min="5" max="5" width="5.7109375" style="13" customWidth="1"/>
    <col min="6" max="8" width="5.7109375" style="5" customWidth="1"/>
    <col min="9" max="9" width="7.421875" style="5" customWidth="1"/>
    <col min="10" max="10" width="9.57421875" style="5" customWidth="1"/>
    <col min="11" max="11" width="4.28125" style="5" hidden="1" customWidth="1"/>
    <col min="12" max="12" width="4.00390625" style="5" hidden="1" customWidth="1"/>
    <col min="13" max="13" width="0.13671875" style="5" hidden="1" customWidth="1"/>
    <col min="14" max="14" width="1.1484375" style="5" customWidth="1"/>
    <col min="15" max="16384" width="9.140625" style="5" customWidth="1"/>
  </cols>
  <sheetData>
    <row r="1" spans="1:11" ht="19.5" customHeight="1" thickBot="1">
      <c r="A1" s="179" t="s">
        <v>6</v>
      </c>
      <c r="B1" s="180"/>
      <c r="C1" s="180"/>
      <c r="D1" s="181"/>
      <c r="E1" s="2"/>
      <c r="F1" s="3"/>
      <c r="G1" s="182" t="s">
        <v>129</v>
      </c>
      <c r="H1" s="183"/>
      <c r="K1" s="4"/>
    </row>
    <row r="2" spans="1:16" ht="15.75">
      <c r="A2" s="98" t="s">
        <v>1</v>
      </c>
      <c r="C2" s="186"/>
      <c r="D2" s="186"/>
      <c r="E2" s="186"/>
      <c r="F2" s="186"/>
      <c r="G2" s="186"/>
      <c r="H2" s="186"/>
      <c r="I2" s="10"/>
      <c r="J2" s="11"/>
      <c r="K2" s="12"/>
      <c r="P2" s="5" t="s">
        <v>2</v>
      </c>
    </row>
    <row r="3" spans="1:16" s="16" customFormat="1" ht="13.5" customHeight="1">
      <c r="A3" s="184" t="s">
        <v>128</v>
      </c>
      <c r="B3" s="185"/>
      <c r="C3" s="185"/>
      <c r="D3" s="185"/>
      <c r="E3" s="185"/>
      <c r="F3" s="185"/>
      <c r="G3" s="185"/>
      <c r="H3" s="185"/>
      <c r="I3" s="185"/>
      <c r="J3" s="185"/>
      <c r="K3" s="15"/>
      <c r="P3" s="49"/>
    </row>
    <row r="4" spans="1:11" s="16" customFormat="1" ht="16.5" customHeight="1">
      <c r="A4" s="17" t="s">
        <v>2</v>
      </c>
      <c r="B4" s="18" t="s">
        <v>2</v>
      </c>
      <c r="C4" s="171" t="s">
        <v>16</v>
      </c>
      <c r="D4" s="171"/>
      <c r="E4" s="171"/>
      <c r="F4" s="171"/>
      <c r="G4" s="172"/>
      <c r="H4" s="173" t="s">
        <v>0</v>
      </c>
      <c r="I4" s="174"/>
      <c r="J4" s="14"/>
      <c r="K4" s="19"/>
    </row>
    <row r="5" spans="1:11" s="24" customFormat="1" ht="11.25" customHeight="1">
      <c r="A5" s="175" t="s">
        <v>245</v>
      </c>
      <c r="B5" s="175"/>
      <c r="C5" s="175"/>
      <c r="D5" s="175"/>
      <c r="E5" s="175"/>
      <c r="F5" s="175"/>
      <c r="G5" s="175"/>
      <c r="H5" s="175"/>
      <c r="I5" s="175"/>
      <c r="J5" s="176"/>
      <c r="K5" s="48"/>
    </row>
    <row r="6" spans="1:11" s="24" customFormat="1" ht="12" thickBot="1">
      <c r="A6" s="177"/>
      <c r="B6" s="177"/>
      <c r="C6" s="177"/>
      <c r="D6" s="177"/>
      <c r="E6" s="177"/>
      <c r="F6" s="177"/>
      <c r="G6" s="177"/>
      <c r="H6" s="177"/>
      <c r="I6" s="177"/>
      <c r="J6" s="178"/>
      <c r="K6" s="48"/>
    </row>
    <row r="7" spans="1:11" s="64" customFormat="1" ht="19.5" customHeight="1" thickBot="1">
      <c r="A7" s="188" t="s">
        <v>8</v>
      </c>
      <c r="B7" s="194" t="s">
        <v>13</v>
      </c>
      <c r="C7" s="196" t="s">
        <v>7</v>
      </c>
      <c r="D7" s="198" t="s">
        <v>9</v>
      </c>
      <c r="E7" s="200" t="s">
        <v>12</v>
      </c>
      <c r="F7" s="201"/>
      <c r="G7" s="201"/>
      <c r="H7" s="201"/>
      <c r="I7" s="202"/>
      <c r="J7" s="188" t="s">
        <v>10</v>
      </c>
      <c r="K7" s="63"/>
    </row>
    <row r="8" spans="1:11" s="66" customFormat="1" ht="33.75" customHeight="1" thickBot="1">
      <c r="A8" s="193"/>
      <c r="B8" s="195"/>
      <c r="C8" s="197"/>
      <c r="D8" s="199"/>
      <c r="E8" s="123" t="s">
        <v>200</v>
      </c>
      <c r="F8" s="124" t="s">
        <v>201</v>
      </c>
      <c r="G8" s="124" t="s">
        <v>202</v>
      </c>
      <c r="H8" s="125" t="s">
        <v>203</v>
      </c>
      <c r="I8" s="126" t="s">
        <v>11</v>
      </c>
      <c r="J8" s="189"/>
      <c r="K8" s="65"/>
    </row>
    <row r="9" spans="1:11" s="135" customFormat="1" ht="13.5" thickBot="1">
      <c r="A9" s="128">
        <v>1</v>
      </c>
      <c r="B9" s="129">
        <v>2</v>
      </c>
      <c r="C9" s="130">
        <v>3</v>
      </c>
      <c r="D9" s="131">
        <v>4</v>
      </c>
      <c r="E9" s="131">
        <v>5</v>
      </c>
      <c r="F9" s="130">
        <v>6</v>
      </c>
      <c r="G9" s="130">
        <v>7</v>
      </c>
      <c r="H9" s="132">
        <v>8</v>
      </c>
      <c r="I9" s="133" t="s">
        <v>3</v>
      </c>
      <c r="J9" s="127" t="s">
        <v>4</v>
      </c>
      <c r="K9" s="134"/>
    </row>
    <row r="10" spans="1:12" s="8" customFormat="1" ht="15.75">
      <c r="A10" s="99">
        <v>1</v>
      </c>
      <c r="B10" s="52"/>
      <c r="C10" s="59">
        <f>IF(L10&gt;2,VLOOKUP(B10,ценовник!$A$7:$C$93,2,FALSE),"")</f>
      </c>
      <c r="D10" s="60">
        <f>IF(L10&gt;0,VLOOKUP(B10,ценовник!$A$7:$C$93,3,FALSE),"")</f>
      </c>
      <c r="E10" s="61"/>
      <c r="F10" s="61"/>
      <c r="G10" s="61"/>
      <c r="H10" s="62"/>
      <c r="I10" s="119">
        <f>E10+F10+G10+H10</f>
        <v>0</v>
      </c>
      <c r="J10" s="120">
        <f aca="true" t="shared" si="0" ref="J10:J43">IF(L10&gt;=2,I10*D10,0)</f>
        <v>0</v>
      </c>
      <c r="K10" s="21"/>
      <c r="L10" s="8">
        <f>LEN(B10)</f>
        <v>0</v>
      </c>
    </row>
    <row r="11" spans="1:12" s="8" customFormat="1" ht="15.75">
      <c r="A11" s="100">
        <v>2</v>
      </c>
      <c r="B11" s="52"/>
      <c r="C11" s="59">
        <f>IF(L11&gt;2,VLOOKUP(B11,ценовник!$A$7:$C$93,2,FALSE),"")</f>
      </c>
      <c r="D11" s="60">
        <f>IF(L11&gt;0,VLOOKUP(B11,ценовник!$A$7:$C$93,3,FALSE),"")</f>
      </c>
      <c r="E11" s="61"/>
      <c r="F11" s="61"/>
      <c r="G11" s="61"/>
      <c r="H11" s="62"/>
      <c r="I11" s="121">
        <f>E11+F11+G11+H11</f>
        <v>0</v>
      </c>
      <c r="J11" s="122">
        <f t="shared" si="0"/>
        <v>0</v>
      </c>
      <c r="K11" s="21"/>
      <c r="L11" s="8">
        <f>LEN(B11)</f>
        <v>0</v>
      </c>
    </row>
    <row r="12" spans="1:12" s="8" customFormat="1" ht="15.75">
      <c r="A12" s="100">
        <v>3</v>
      </c>
      <c r="B12" s="52"/>
      <c r="C12" s="59">
        <f>IF(L12&gt;2,VLOOKUP(B12,ценовник!$A$7:$C$93,2,FALSE),"")</f>
      </c>
      <c r="D12" s="60">
        <f>IF(L12&gt;0,VLOOKUP(B12,ценовник!$A$7:$C$93,3,FALSE),"")</f>
      </c>
      <c r="E12" s="61"/>
      <c r="F12" s="61"/>
      <c r="G12" s="61"/>
      <c r="H12" s="62"/>
      <c r="I12" s="121">
        <f aca="true" t="shared" si="1" ref="I12:I43">E12+F12+G12+H12</f>
        <v>0</v>
      </c>
      <c r="J12" s="122">
        <f t="shared" si="0"/>
        <v>0</v>
      </c>
      <c r="K12" s="21"/>
      <c r="L12" s="8">
        <f aca="true" t="shared" si="2" ref="L12:L43">LEN(B12)</f>
        <v>0</v>
      </c>
    </row>
    <row r="13" spans="1:12" s="8" customFormat="1" ht="15.75">
      <c r="A13" s="100">
        <v>4</v>
      </c>
      <c r="B13" s="52"/>
      <c r="C13" s="59">
        <f>IF(L13&gt;2,VLOOKUP(B13,ценовник!$A$7:$C$93,2,FALSE),"")</f>
      </c>
      <c r="D13" s="60">
        <f>IF(L13&gt;0,VLOOKUP(B13,ценовник!$A$7:$C$93,3,FALSE),"")</f>
      </c>
      <c r="E13" s="61"/>
      <c r="F13" s="61"/>
      <c r="G13" s="61"/>
      <c r="H13" s="62"/>
      <c r="I13" s="121">
        <f t="shared" si="1"/>
        <v>0</v>
      </c>
      <c r="J13" s="122">
        <f t="shared" si="0"/>
        <v>0</v>
      </c>
      <c r="K13" s="21"/>
      <c r="L13" s="8">
        <f t="shared" si="2"/>
        <v>0</v>
      </c>
    </row>
    <row r="14" spans="1:12" s="8" customFormat="1" ht="15.75">
      <c r="A14" s="100">
        <v>5</v>
      </c>
      <c r="B14" s="52"/>
      <c r="C14" s="59">
        <f>IF(L14&gt;2,VLOOKUP(B14,ценовник!$A$7:$C$93,2,FALSE),"")</f>
      </c>
      <c r="D14" s="60">
        <f>IF(L14&gt;0,VLOOKUP(B14,ценовник!$A$7:$C$93,3,FALSE),"")</f>
      </c>
      <c r="E14" s="61"/>
      <c r="F14" s="61"/>
      <c r="G14" s="61"/>
      <c r="H14" s="62"/>
      <c r="I14" s="121">
        <f t="shared" si="1"/>
        <v>0</v>
      </c>
      <c r="J14" s="122">
        <f t="shared" si="0"/>
        <v>0</v>
      </c>
      <c r="K14" s="21"/>
      <c r="L14" s="8">
        <f t="shared" si="2"/>
        <v>0</v>
      </c>
    </row>
    <row r="15" spans="1:12" s="8" customFormat="1" ht="15.75">
      <c r="A15" s="100">
        <v>6</v>
      </c>
      <c r="B15" s="52"/>
      <c r="C15" s="59">
        <f>IF(L15&gt;2,VLOOKUP(B15,ценовник!$A$7:$C$93,2,FALSE),"")</f>
      </c>
      <c r="D15" s="60">
        <f>IF(L15&gt;0,VLOOKUP(B15,ценовник!$A$7:$C$93,3,FALSE),"")</f>
      </c>
      <c r="E15" s="61"/>
      <c r="F15" s="61"/>
      <c r="G15" s="61"/>
      <c r="H15" s="62"/>
      <c r="I15" s="121">
        <f t="shared" si="1"/>
        <v>0</v>
      </c>
      <c r="J15" s="122">
        <f t="shared" si="0"/>
        <v>0</v>
      </c>
      <c r="K15" s="21"/>
      <c r="L15" s="8">
        <f t="shared" si="2"/>
        <v>0</v>
      </c>
    </row>
    <row r="16" spans="1:12" s="8" customFormat="1" ht="15.75">
      <c r="A16" s="100">
        <v>7</v>
      </c>
      <c r="B16" s="52"/>
      <c r="C16" s="59">
        <f>IF(L16&gt;2,VLOOKUP(B16,ценовник!$A$7:$C$93,2,FALSE),"")</f>
      </c>
      <c r="D16" s="60">
        <f>IF(L16&gt;0,VLOOKUP(B16,ценовник!$A$7:$C$93,3,FALSE),"")</f>
      </c>
      <c r="E16" s="53"/>
      <c r="F16" s="53"/>
      <c r="G16" s="53"/>
      <c r="H16" s="54"/>
      <c r="I16" s="121">
        <f t="shared" si="1"/>
        <v>0</v>
      </c>
      <c r="J16" s="122">
        <f t="shared" si="0"/>
        <v>0</v>
      </c>
      <c r="K16" s="21"/>
      <c r="L16" s="8">
        <f t="shared" si="2"/>
        <v>0</v>
      </c>
    </row>
    <row r="17" spans="1:12" s="8" customFormat="1" ht="15.75">
      <c r="A17" s="100">
        <v>8</v>
      </c>
      <c r="B17" s="52"/>
      <c r="C17" s="59">
        <f>IF(L17&gt;2,VLOOKUP(B17,ценовник!$A$7:$C$93,2,FALSE),"")</f>
      </c>
      <c r="D17" s="60">
        <f>IF(L17&gt;0,VLOOKUP(B17,ценовник!$A$7:$C$93,3,FALSE),"")</f>
      </c>
      <c r="E17" s="53"/>
      <c r="F17" s="53"/>
      <c r="G17" s="53"/>
      <c r="H17" s="54"/>
      <c r="I17" s="121">
        <f t="shared" si="1"/>
        <v>0</v>
      </c>
      <c r="J17" s="122">
        <f t="shared" si="0"/>
        <v>0</v>
      </c>
      <c r="K17" s="21"/>
      <c r="L17" s="8">
        <f t="shared" si="2"/>
        <v>0</v>
      </c>
    </row>
    <row r="18" spans="1:12" s="8" customFormat="1" ht="15.75">
      <c r="A18" s="100">
        <v>9</v>
      </c>
      <c r="B18" s="52"/>
      <c r="C18" s="59">
        <f>IF(L18&gt;2,VLOOKUP(B18,ценовник!$A$7:$C$93,2,FALSE),"")</f>
      </c>
      <c r="D18" s="60">
        <f>IF(L18&gt;0,VLOOKUP(B18,ценовник!$A$7:$C$93,3,FALSE),"")</f>
      </c>
      <c r="E18" s="53"/>
      <c r="F18" s="53"/>
      <c r="G18" s="53"/>
      <c r="H18" s="54"/>
      <c r="I18" s="121">
        <f t="shared" si="1"/>
        <v>0</v>
      </c>
      <c r="J18" s="122">
        <f t="shared" si="0"/>
        <v>0</v>
      </c>
      <c r="K18" s="21"/>
      <c r="L18" s="8">
        <f t="shared" si="2"/>
        <v>0</v>
      </c>
    </row>
    <row r="19" spans="1:12" s="8" customFormat="1" ht="15.75">
      <c r="A19" s="100">
        <v>10</v>
      </c>
      <c r="B19" s="52"/>
      <c r="C19" s="59">
        <f>IF(L19&gt;2,VLOOKUP(B19,ценовник!$A$7:$C$93,2,FALSE),"")</f>
      </c>
      <c r="D19" s="60">
        <f>IF(L19&gt;0,VLOOKUP(B19,ценовник!$A$7:$C$93,3,FALSE),"")</f>
      </c>
      <c r="E19" s="53"/>
      <c r="F19" s="53"/>
      <c r="G19" s="53"/>
      <c r="H19" s="54"/>
      <c r="I19" s="121">
        <f t="shared" si="1"/>
        <v>0</v>
      </c>
      <c r="J19" s="122">
        <f>IF(L19&gt;=2,I19*D19,0)</f>
        <v>0</v>
      </c>
      <c r="K19" s="21"/>
      <c r="L19" s="8">
        <f t="shared" si="2"/>
        <v>0</v>
      </c>
    </row>
    <row r="20" spans="1:12" s="8" customFormat="1" ht="15.75">
      <c r="A20" s="100">
        <v>11</v>
      </c>
      <c r="B20" s="52"/>
      <c r="C20" s="59">
        <f>IF(L20&gt;2,VLOOKUP(B20,ценовник!$A$7:$C$93,2,FALSE),"")</f>
      </c>
      <c r="D20" s="60">
        <f>IF(L20&gt;0,VLOOKUP(B20,ценовник!$A$7:$C$93,3,FALSE),"")</f>
      </c>
      <c r="E20" s="53"/>
      <c r="F20" s="53"/>
      <c r="G20" s="53"/>
      <c r="H20" s="54"/>
      <c r="I20" s="121">
        <f t="shared" si="1"/>
        <v>0</v>
      </c>
      <c r="J20" s="122">
        <f t="shared" si="0"/>
        <v>0</v>
      </c>
      <c r="K20" s="21"/>
      <c r="L20" s="8">
        <f t="shared" si="2"/>
        <v>0</v>
      </c>
    </row>
    <row r="21" spans="1:12" s="8" customFormat="1" ht="15.75">
      <c r="A21" s="100">
        <v>12</v>
      </c>
      <c r="B21" s="52"/>
      <c r="C21" s="59">
        <f>IF(L21&gt;2,VLOOKUP(B21,ценовник!$A$7:$C$93,2,FALSE),"")</f>
      </c>
      <c r="D21" s="60">
        <f>IF(L21&gt;0,VLOOKUP(B21,ценовник!$A$7:$C$93,3,FALSE),"")</f>
      </c>
      <c r="E21" s="53"/>
      <c r="F21" s="53"/>
      <c r="G21" s="53"/>
      <c r="H21" s="54"/>
      <c r="I21" s="121">
        <f t="shared" si="1"/>
        <v>0</v>
      </c>
      <c r="J21" s="122">
        <f t="shared" si="0"/>
        <v>0</v>
      </c>
      <c r="K21" s="21"/>
      <c r="L21" s="8">
        <f t="shared" si="2"/>
        <v>0</v>
      </c>
    </row>
    <row r="22" spans="1:12" s="8" customFormat="1" ht="15.75">
      <c r="A22" s="100">
        <v>13</v>
      </c>
      <c r="B22" s="52"/>
      <c r="C22" s="59">
        <f>IF(L22&gt;2,VLOOKUP(B22,ценовник!$A$7:$C$93,2,FALSE),"")</f>
      </c>
      <c r="D22" s="60">
        <f>IF(L22&gt;0,VLOOKUP(B22,ценовник!$A$7:$C$93,3,FALSE),"")</f>
      </c>
      <c r="E22" s="53"/>
      <c r="F22" s="53"/>
      <c r="G22" s="53"/>
      <c r="H22" s="54"/>
      <c r="I22" s="121">
        <f t="shared" si="1"/>
        <v>0</v>
      </c>
      <c r="J22" s="122">
        <f t="shared" si="0"/>
        <v>0</v>
      </c>
      <c r="K22" s="21"/>
      <c r="L22" s="8">
        <f t="shared" si="2"/>
        <v>0</v>
      </c>
    </row>
    <row r="23" spans="1:12" s="8" customFormat="1" ht="15.75">
      <c r="A23" s="100">
        <v>14</v>
      </c>
      <c r="B23" s="52"/>
      <c r="C23" s="59">
        <f>IF(L23&gt;2,VLOOKUP(B23,ценовник!$A$7:$C$93,2,FALSE),"")</f>
      </c>
      <c r="D23" s="60">
        <f>IF(L23&gt;0,VLOOKUP(B23,ценовник!$A$7:$C$93,3,FALSE),"")</f>
      </c>
      <c r="E23" s="53"/>
      <c r="F23" s="53"/>
      <c r="G23" s="53"/>
      <c r="H23" s="54"/>
      <c r="I23" s="121">
        <f t="shared" si="1"/>
        <v>0</v>
      </c>
      <c r="J23" s="122">
        <f t="shared" si="0"/>
        <v>0</v>
      </c>
      <c r="K23" s="21"/>
      <c r="L23" s="8">
        <f t="shared" si="2"/>
        <v>0</v>
      </c>
    </row>
    <row r="24" spans="1:12" s="8" customFormat="1" ht="15.75">
      <c r="A24" s="100">
        <v>15</v>
      </c>
      <c r="B24" s="52"/>
      <c r="C24" s="59">
        <f>IF(L24&gt;2,VLOOKUP(B24,ценовник!$A$7:$C$93,2,FALSE),"")</f>
      </c>
      <c r="D24" s="60">
        <f>IF(L24&gt;0,VLOOKUP(B24,ценовник!$A$7:$C$93,3,FALSE),"")</f>
      </c>
      <c r="E24" s="53"/>
      <c r="F24" s="53"/>
      <c r="G24" s="53"/>
      <c r="H24" s="54"/>
      <c r="I24" s="121">
        <f t="shared" si="1"/>
        <v>0</v>
      </c>
      <c r="J24" s="122">
        <f t="shared" si="0"/>
        <v>0</v>
      </c>
      <c r="K24" s="21"/>
      <c r="L24" s="8">
        <f t="shared" si="2"/>
        <v>0</v>
      </c>
    </row>
    <row r="25" spans="1:12" s="8" customFormat="1" ht="15.75">
      <c r="A25" s="100">
        <v>16</v>
      </c>
      <c r="B25" s="52"/>
      <c r="C25" s="59">
        <f>IF(L25&gt;2,VLOOKUP(B25,ценовник!$A$7:$C$93,2,FALSE),"")</f>
      </c>
      <c r="D25" s="60">
        <f>IF(L25&gt;0,VLOOKUP(B25,ценовник!$A$7:$C$93,3,FALSE),"")</f>
      </c>
      <c r="E25" s="53"/>
      <c r="F25" s="53"/>
      <c r="G25" s="53"/>
      <c r="H25" s="54"/>
      <c r="I25" s="121">
        <f t="shared" si="1"/>
        <v>0</v>
      </c>
      <c r="J25" s="122">
        <f t="shared" si="0"/>
        <v>0</v>
      </c>
      <c r="K25" s="21"/>
      <c r="L25" s="8">
        <f t="shared" si="2"/>
        <v>0</v>
      </c>
    </row>
    <row r="26" spans="1:12" s="8" customFormat="1" ht="15.75">
      <c r="A26" s="100">
        <v>17</v>
      </c>
      <c r="B26" s="52"/>
      <c r="C26" s="59">
        <f>IF(L26&gt;2,VLOOKUP(B26,ценовник!$A$7:$C$93,2,FALSE),"")</f>
      </c>
      <c r="D26" s="60">
        <f>IF(L26&gt;0,VLOOKUP(B26,ценовник!$A$7:$C$93,3,FALSE),"")</f>
      </c>
      <c r="E26" s="53"/>
      <c r="F26" s="53"/>
      <c r="G26" s="53"/>
      <c r="H26" s="54"/>
      <c r="I26" s="121">
        <f t="shared" si="1"/>
        <v>0</v>
      </c>
      <c r="J26" s="122">
        <f t="shared" si="0"/>
        <v>0</v>
      </c>
      <c r="K26" s="21"/>
      <c r="L26" s="8">
        <f t="shared" si="2"/>
        <v>0</v>
      </c>
    </row>
    <row r="27" spans="1:12" s="8" customFormat="1" ht="15.75">
      <c r="A27" s="100">
        <v>18</v>
      </c>
      <c r="B27" s="52"/>
      <c r="C27" s="59">
        <f>IF(L27&gt;2,VLOOKUP(B27,ценовник!$A$7:$C$93,2,FALSE),"")</f>
      </c>
      <c r="D27" s="60">
        <f>IF(L27&gt;0,VLOOKUP(B27,ценовник!$A$7:$C$93,3,FALSE),"")</f>
      </c>
      <c r="E27" s="53"/>
      <c r="F27" s="53"/>
      <c r="G27" s="53"/>
      <c r="H27" s="54"/>
      <c r="I27" s="121">
        <f t="shared" si="1"/>
        <v>0</v>
      </c>
      <c r="J27" s="122">
        <f t="shared" si="0"/>
        <v>0</v>
      </c>
      <c r="K27" s="21"/>
      <c r="L27" s="8">
        <f t="shared" si="2"/>
        <v>0</v>
      </c>
    </row>
    <row r="28" spans="1:12" s="8" customFormat="1" ht="15.75">
      <c r="A28" s="100">
        <v>19</v>
      </c>
      <c r="B28" s="52"/>
      <c r="C28" s="59">
        <f>IF(L28&gt;2,VLOOKUP(B28,ценовник!$A$7:$C$93,2,FALSE),"")</f>
      </c>
      <c r="D28" s="60">
        <f>IF(L28&gt;0,VLOOKUP(B28,ценовник!$A$7:$C$93,3,FALSE),"")</f>
      </c>
      <c r="E28" s="53"/>
      <c r="F28" s="53"/>
      <c r="G28" s="53"/>
      <c r="H28" s="54"/>
      <c r="I28" s="121">
        <f t="shared" si="1"/>
        <v>0</v>
      </c>
      <c r="J28" s="122">
        <f t="shared" si="0"/>
        <v>0</v>
      </c>
      <c r="K28" s="21"/>
      <c r="L28" s="8">
        <f t="shared" si="2"/>
        <v>0</v>
      </c>
    </row>
    <row r="29" spans="1:12" s="8" customFormat="1" ht="15.75">
      <c r="A29" s="100">
        <v>20</v>
      </c>
      <c r="B29" s="52"/>
      <c r="C29" s="59">
        <f>IF(L29&gt;2,VLOOKUP(B29,ценовник!$A$7:$C$93,2,FALSE),"")</f>
      </c>
      <c r="D29" s="60">
        <f>IF(L29&gt;0,VLOOKUP(B29,ценовник!$A$7:$C$93,3,FALSE),"")</f>
      </c>
      <c r="E29" s="53"/>
      <c r="F29" s="53"/>
      <c r="G29" s="53"/>
      <c r="H29" s="54"/>
      <c r="I29" s="121">
        <f t="shared" si="1"/>
        <v>0</v>
      </c>
      <c r="J29" s="122">
        <f t="shared" si="0"/>
        <v>0</v>
      </c>
      <c r="K29" s="21"/>
      <c r="L29" s="8">
        <f t="shared" si="2"/>
        <v>0</v>
      </c>
    </row>
    <row r="30" spans="1:12" s="8" customFormat="1" ht="15.75">
      <c r="A30" s="100">
        <v>21</v>
      </c>
      <c r="B30" s="52"/>
      <c r="C30" s="59">
        <f>IF(L30&gt;2,VLOOKUP(B30,ценовник!$A$7:$C$93,2,FALSE),"")</f>
      </c>
      <c r="D30" s="60">
        <f>IF(L30&gt;0,VLOOKUP(B30,ценовник!$A$7:$C$93,3,FALSE),"")</f>
      </c>
      <c r="E30" s="53"/>
      <c r="F30" s="53"/>
      <c r="G30" s="53"/>
      <c r="H30" s="54"/>
      <c r="I30" s="121">
        <f t="shared" si="1"/>
        <v>0</v>
      </c>
      <c r="J30" s="122">
        <f t="shared" si="0"/>
        <v>0</v>
      </c>
      <c r="K30" s="21"/>
      <c r="L30" s="8">
        <f t="shared" si="2"/>
        <v>0</v>
      </c>
    </row>
    <row r="31" spans="1:12" s="8" customFormat="1" ht="15.75">
      <c r="A31" s="100">
        <v>22</v>
      </c>
      <c r="B31" s="52"/>
      <c r="C31" s="59">
        <f>IF(L31&gt;2,VLOOKUP(B31,ценовник!$A$7:$C$93,2,FALSE),"")</f>
      </c>
      <c r="D31" s="60">
        <f>IF(L31&gt;0,VLOOKUP(B31,ценовник!$A$7:$C$93,3,FALSE),"")</f>
      </c>
      <c r="E31" s="53"/>
      <c r="F31" s="53"/>
      <c r="G31" s="53"/>
      <c r="H31" s="54"/>
      <c r="I31" s="121">
        <f t="shared" si="1"/>
        <v>0</v>
      </c>
      <c r="J31" s="122">
        <f t="shared" si="0"/>
        <v>0</v>
      </c>
      <c r="K31" s="21"/>
      <c r="L31" s="8">
        <f t="shared" si="2"/>
        <v>0</v>
      </c>
    </row>
    <row r="32" spans="1:12" s="8" customFormat="1" ht="15.75">
      <c r="A32" s="100">
        <v>23</v>
      </c>
      <c r="B32" s="52"/>
      <c r="C32" s="59">
        <f>IF(L32&gt;2,VLOOKUP(B32,ценовник!$A$7:$C$93,2,FALSE),"")</f>
      </c>
      <c r="D32" s="60">
        <f>IF(L32&gt;0,VLOOKUP(B32,ценовник!$A$7:$C$93,3,FALSE),"")</f>
      </c>
      <c r="E32" s="53"/>
      <c r="F32" s="53"/>
      <c r="G32" s="53"/>
      <c r="H32" s="54"/>
      <c r="I32" s="121">
        <f t="shared" si="1"/>
        <v>0</v>
      </c>
      <c r="J32" s="122">
        <f t="shared" si="0"/>
        <v>0</v>
      </c>
      <c r="K32" s="21"/>
      <c r="L32" s="8">
        <f t="shared" si="2"/>
        <v>0</v>
      </c>
    </row>
    <row r="33" spans="1:12" s="8" customFormat="1" ht="15.75">
      <c r="A33" s="100">
        <v>24</v>
      </c>
      <c r="B33" s="52"/>
      <c r="C33" s="59">
        <f>IF(L33&gt;2,VLOOKUP(B33,ценовник!$A$7:$C$93,2,FALSE),"")</f>
      </c>
      <c r="D33" s="60">
        <f>IF(L33&gt;0,VLOOKUP(B33,ценовник!$A$7:$C$93,3,FALSE),"")</f>
      </c>
      <c r="E33" s="53"/>
      <c r="F33" s="53"/>
      <c r="G33" s="53"/>
      <c r="H33" s="54"/>
      <c r="I33" s="121">
        <f t="shared" si="1"/>
        <v>0</v>
      </c>
      <c r="J33" s="122">
        <f t="shared" si="0"/>
        <v>0</v>
      </c>
      <c r="K33" s="21"/>
      <c r="L33" s="8">
        <f t="shared" si="2"/>
        <v>0</v>
      </c>
    </row>
    <row r="34" spans="1:12" s="8" customFormat="1" ht="15.75">
      <c r="A34" s="100">
        <v>25</v>
      </c>
      <c r="B34" s="52"/>
      <c r="C34" s="59">
        <f>IF(L34&gt;2,VLOOKUP(B34,ценовник!$A$7:$C$93,2,FALSE),"")</f>
      </c>
      <c r="D34" s="60">
        <f>IF(L34&gt;0,VLOOKUP(B34,ценовник!$A$7:$C$93,3,FALSE),"")</f>
      </c>
      <c r="E34" s="53"/>
      <c r="F34" s="53"/>
      <c r="G34" s="53"/>
      <c r="H34" s="54"/>
      <c r="I34" s="121">
        <f t="shared" si="1"/>
        <v>0</v>
      </c>
      <c r="J34" s="122">
        <f t="shared" si="0"/>
        <v>0</v>
      </c>
      <c r="K34" s="21"/>
      <c r="L34" s="8">
        <f t="shared" si="2"/>
        <v>0</v>
      </c>
    </row>
    <row r="35" spans="1:12" s="8" customFormat="1" ht="15.75">
      <c r="A35" s="100">
        <v>26</v>
      </c>
      <c r="B35" s="52"/>
      <c r="C35" s="59">
        <f>IF(L35&gt;2,VLOOKUP(B35,ценовник!$A$7:$C$93,2,FALSE),"")</f>
      </c>
      <c r="D35" s="60">
        <f>IF(L35&gt;0,VLOOKUP(B35,ценовник!$A$7:$C$93,3,FALSE),"")</f>
      </c>
      <c r="E35" s="53"/>
      <c r="F35" s="53"/>
      <c r="G35" s="53"/>
      <c r="H35" s="54"/>
      <c r="I35" s="121">
        <f t="shared" si="1"/>
        <v>0</v>
      </c>
      <c r="J35" s="122">
        <f t="shared" si="0"/>
        <v>0</v>
      </c>
      <c r="K35" s="21"/>
      <c r="L35" s="8">
        <f t="shared" si="2"/>
        <v>0</v>
      </c>
    </row>
    <row r="36" spans="1:12" s="8" customFormat="1" ht="15.75">
      <c r="A36" s="100">
        <v>27</v>
      </c>
      <c r="B36" s="52"/>
      <c r="C36" s="59">
        <f>IF(L36&gt;2,VLOOKUP(B36,ценовник!$A$7:$C$93,2,FALSE),"")</f>
      </c>
      <c r="D36" s="60">
        <f>IF(L36&gt;0,VLOOKUP(B36,ценовник!$A$7:$C$93,3,FALSE),"")</f>
      </c>
      <c r="E36" s="53"/>
      <c r="F36" s="53"/>
      <c r="G36" s="53"/>
      <c r="H36" s="54"/>
      <c r="I36" s="121">
        <f t="shared" si="1"/>
        <v>0</v>
      </c>
      <c r="J36" s="122">
        <f t="shared" si="0"/>
        <v>0</v>
      </c>
      <c r="K36" s="21"/>
      <c r="L36" s="8">
        <f t="shared" si="2"/>
        <v>0</v>
      </c>
    </row>
    <row r="37" spans="1:12" s="8" customFormat="1" ht="15.75">
      <c r="A37" s="100">
        <v>28</v>
      </c>
      <c r="B37" s="52"/>
      <c r="C37" s="59">
        <f>IF(L37&gt;2,VLOOKUP(B37,ценовник!$A$7:$C$93,2,FALSE),"")</f>
      </c>
      <c r="D37" s="60">
        <f>IF(L37&gt;0,VLOOKUP(B37,ценовник!$A$7:$C$93,3,FALSE),"")</f>
      </c>
      <c r="E37" s="53"/>
      <c r="F37" s="53"/>
      <c r="G37" s="53"/>
      <c r="H37" s="54"/>
      <c r="I37" s="121">
        <f t="shared" si="1"/>
        <v>0</v>
      </c>
      <c r="J37" s="122">
        <f t="shared" si="0"/>
        <v>0</v>
      </c>
      <c r="K37" s="21"/>
      <c r="L37" s="8">
        <f t="shared" si="2"/>
        <v>0</v>
      </c>
    </row>
    <row r="38" spans="1:12" s="23" customFormat="1" ht="15.75">
      <c r="A38" s="100">
        <v>29</v>
      </c>
      <c r="B38" s="52"/>
      <c r="C38" s="59">
        <f>IF(L38&gt;2,VLOOKUP(B38,ценовник!$A$7:$C$93,2,FALSE),"")</f>
      </c>
      <c r="D38" s="60">
        <f>IF(L38&gt;0,VLOOKUP(B38,ценовник!$A$7:$C$93,3,FALSE),"")</f>
      </c>
      <c r="E38" s="53"/>
      <c r="F38" s="55"/>
      <c r="G38" s="55"/>
      <c r="H38" s="56"/>
      <c r="I38" s="121">
        <f t="shared" si="1"/>
        <v>0</v>
      </c>
      <c r="J38" s="122">
        <f t="shared" si="0"/>
        <v>0</v>
      </c>
      <c r="K38" s="22"/>
      <c r="L38" s="8">
        <f t="shared" si="2"/>
        <v>0</v>
      </c>
    </row>
    <row r="39" spans="1:12" s="23" customFormat="1" ht="15.75">
      <c r="A39" s="100">
        <v>30</v>
      </c>
      <c r="B39" s="52"/>
      <c r="C39" s="59">
        <f>IF(L39&gt;2,VLOOKUP(B39,ценовник!$A$7:$C$93,2,FALSE),"")</f>
      </c>
      <c r="D39" s="60">
        <f>IF(L39&gt;0,VLOOKUP(B39,ценовник!$A$7:$C$93,3,FALSE),"")</f>
      </c>
      <c r="E39" s="53"/>
      <c r="F39" s="55"/>
      <c r="G39" s="55"/>
      <c r="H39" s="56"/>
      <c r="I39" s="121">
        <f t="shared" si="1"/>
        <v>0</v>
      </c>
      <c r="J39" s="122">
        <f t="shared" si="0"/>
        <v>0</v>
      </c>
      <c r="K39" s="22"/>
      <c r="L39" s="8">
        <f t="shared" si="2"/>
        <v>0</v>
      </c>
    </row>
    <row r="40" spans="1:12" s="23" customFormat="1" ht="15.75">
      <c r="A40" s="100">
        <v>31</v>
      </c>
      <c r="B40" s="52"/>
      <c r="C40" s="59">
        <f>IF(L40&gt;2,VLOOKUP(B40,ценовник!$A$7:$C$93,2,FALSE),"")</f>
      </c>
      <c r="D40" s="60">
        <f>IF(L40&gt;0,VLOOKUP(B40,ценовник!$A$7:$C$93,3,FALSE),"")</f>
      </c>
      <c r="E40" s="53"/>
      <c r="F40" s="55"/>
      <c r="G40" s="55"/>
      <c r="H40" s="56"/>
      <c r="I40" s="121">
        <f t="shared" si="1"/>
        <v>0</v>
      </c>
      <c r="J40" s="122">
        <f t="shared" si="0"/>
        <v>0</v>
      </c>
      <c r="K40" s="22"/>
      <c r="L40" s="8">
        <f t="shared" si="2"/>
        <v>0</v>
      </c>
    </row>
    <row r="41" spans="1:12" s="23" customFormat="1" ht="15.75">
      <c r="A41" s="100">
        <v>32</v>
      </c>
      <c r="B41" s="52"/>
      <c r="C41" s="59">
        <f>IF(L41&gt;2,VLOOKUP(B41,ценовник!$A$7:$C$93,2,FALSE),"")</f>
      </c>
      <c r="D41" s="60">
        <f>IF(L41&gt;0,VLOOKUP(B41,ценовник!$A$7:$C$93,3,FALSE),"")</f>
      </c>
      <c r="E41" s="53"/>
      <c r="F41" s="57"/>
      <c r="G41" s="57"/>
      <c r="H41" s="58"/>
      <c r="I41" s="121">
        <f t="shared" si="1"/>
        <v>0</v>
      </c>
      <c r="J41" s="122">
        <f t="shared" si="0"/>
        <v>0</v>
      </c>
      <c r="K41" s="22"/>
      <c r="L41" s="8">
        <f t="shared" si="2"/>
        <v>0</v>
      </c>
    </row>
    <row r="42" spans="1:12" s="8" customFormat="1" ht="15.75">
      <c r="A42" s="100">
        <v>33</v>
      </c>
      <c r="B42" s="52"/>
      <c r="C42" s="59">
        <f>IF(L42&gt;2,VLOOKUP(B42,ценовник!$A$7:$C$93,2,FALSE),"")</f>
      </c>
      <c r="D42" s="60">
        <f>IF(L42&gt;0,VLOOKUP(B42,ценовник!$A$7:$C$93,3,FALSE),"")</f>
      </c>
      <c r="E42" s="53"/>
      <c r="F42" s="53"/>
      <c r="G42" s="53"/>
      <c r="H42" s="54"/>
      <c r="I42" s="121">
        <f t="shared" si="1"/>
        <v>0</v>
      </c>
      <c r="J42" s="122">
        <f t="shared" si="0"/>
        <v>0</v>
      </c>
      <c r="K42" s="21"/>
      <c r="L42" s="8">
        <f t="shared" si="2"/>
        <v>0</v>
      </c>
    </row>
    <row r="43" spans="1:12" s="23" customFormat="1" ht="16.5" thickBot="1">
      <c r="A43" s="100">
        <v>34</v>
      </c>
      <c r="B43" s="52"/>
      <c r="C43" s="59">
        <f>IF(L43&gt;2,VLOOKUP(B43,ценовник!$A$7:$C$93,2,FALSE),"")</f>
      </c>
      <c r="D43" s="60">
        <f>IF(L43&gt;0,VLOOKUP(B43,ценовник!$A$7:$C$93,3,FALSE),"")</f>
      </c>
      <c r="E43" s="53"/>
      <c r="F43" s="57"/>
      <c r="G43" s="57"/>
      <c r="H43" s="58"/>
      <c r="I43" s="121">
        <f t="shared" si="1"/>
        <v>0</v>
      </c>
      <c r="J43" s="122">
        <f t="shared" si="0"/>
        <v>0</v>
      </c>
      <c r="K43" s="22"/>
      <c r="L43" s="8">
        <f t="shared" si="2"/>
        <v>0</v>
      </c>
    </row>
    <row r="44" spans="1:11" s="26" customFormat="1" ht="15.75" customHeight="1" thickBot="1">
      <c r="A44" s="101"/>
      <c r="B44" s="50"/>
      <c r="C44" s="190" t="s">
        <v>11</v>
      </c>
      <c r="D44" s="190"/>
      <c r="E44" s="115">
        <f aca="true" t="shared" si="3" ref="E44:J44">SUM(E10:E43)</f>
        <v>0</v>
      </c>
      <c r="F44" s="115">
        <f t="shared" si="3"/>
        <v>0</v>
      </c>
      <c r="G44" s="115">
        <f t="shared" si="3"/>
        <v>0</v>
      </c>
      <c r="H44" s="116">
        <f t="shared" si="3"/>
        <v>0</v>
      </c>
      <c r="I44" s="117">
        <f t="shared" si="3"/>
        <v>0</v>
      </c>
      <c r="J44" s="118">
        <f t="shared" si="3"/>
        <v>0</v>
      </c>
      <c r="K44" s="25"/>
    </row>
    <row r="45" spans="1:11" s="26" customFormat="1" ht="6" customHeight="1">
      <c r="A45" s="102"/>
      <c r="B45" s="27"/>
      <c r="C45" s="28"/>
      <c r="D45" s="29"/>
      <c r="E45" s="29"/>
      <c r="F45" s="30"/>
      <c r="G45" s="30"/>
      <c r="H45" s="30"/>
      <c r="I45" s="30"/>
      <c r="K45" s="31"/>
    </row>
    <row r="46" spans="1:11" s="26" customFormat="1" ht="12.75">
      <c r="A46" s="32" t="s">
        <v>246</v>
      </c>
      <c r="B46" s="33"/>
      <c r="C46" s="34"/>
      <c r="D46" s="35"/>
      <c r="E46" s="32" t="s">
        <v>14</v>
      </c>
      <c r="G46" s="191"/>
      <c r="H46" s="192"/>
      <c r="I46" s="136" t="s">
        <v>15</v>
      </c>
      <c r="K46" s="31"/>
    </row>
    <row r="47" spans="1:11" s="26" customFormat="1" ht="10.5" customHeight="1">
      <c r="A47" s="103"/>
      <c r="B47" s="32"/>
      <c r="C47" s="37"/>
      <c r="D47" s="35"/>
      <c r="E47" s="35"/>
      <c r="F47" s="36"/>
      <c r="G47" s="36"/>
      <c r="H47" s="36"/>
      <c r="I47" s="137" t="s">
        <v>5</v>
      </c>
      <c r="K47" s="31"/>
    </row>
    <row r="48" spans="1:11" ht="12" customHeight="1">
      <c r="A48" s="104"/>
      <c r="B48" s="38"/>
      <c r="C48" s="39"/>
      <c r="D48" s="35"/>
      <c r="E48" s="35"/>
      <c r="F48" s="36"/>
      <c r="G48" s="36"/>
      <c r="H48" s="36"/>
      <c r="I48" s="36"/>
      <c r="J48" s="40"/>
      <c r="K48" s="4"/>
    </row>
    <row r="49" spans="1:11" s="8" customFormat="1" ht="12.75" customHeight="1">
      <c r="A49" s="105"/>
      <c r="B49" s="41"/>
      <c r="C49" s="37"/>
      <c r="D49" s="42"/>
      <c r="E49" s="42"/>
      <c r="F49" s="43"/>
      <c r="G49" s="43"/>
      <c r="H49" s="43"/>
      <c r="I49" s="43"/>
      <c r="J49" s="6"/>
      <c r="K49" s="20"/>
    </row>
    <row r="50" spans="1:11" s="8" customFormat="1" ht="12.75" customHeight="1">
      <c r="A50" s="106"/>
      <c r="B50" s="41"/>
      <c r="C50" s="37"/>
      <c r="D50" s="42"/>
      <c r="E50" s="42"/>
      <c r="F50" s="43"/>
      <c r="G50" s="43"/>
      <c r="H50" s="43"/>
      <c r="I50" s="43"/>
      <c r="J50" s="6"/>
      <c r="K50" s="20"/>
    </row>
    <row r="51" spans="1:11" s="8" customFormat="1" ht="48.7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7"/>
    </row>
    <row r="52" spans="1:11" s="8" customFormat="1" ht="12.75" customHeight="1">
      <c r="A52" s="107"/>
      <c r="B52" s="44"/>
      <c r="C52" s="45"/>
      <c r="D52" s="46"/>
      <c r="E52" s="46"/>
      <c r="F52" s="7"/>
      <c r="G52" s="7"/>
      <c r="H52" s="7"/>
      <c r="I52" s="7"/>
      <c r="J52" s="7"/>
      <c r="K52" s="7"/>
    </row>
  </sheetData>
  <sheetProtection sheet="1" formatRows="0" insertColumns="0"/>
  <mergeCells count="17">
    <mergeCell ref="A51:J51"/>
    <mergeCell ref="J7:J8"/>
    <mergeCell ref="C44:D44"/>
    <mergeCell ref="G46:H46"/>
    <mergeCell ref="A7:A8"/>
    <mergeCell ref="B7:B8"/>
    <mergeCell ref="C7:C8"/>
    <mergeCell ref="D7:D8"/>
    <mergeCell ref="E7:I7"/>
    <mergeCell ref="C4:G4"/>
    <mergeCell ref="H4:I4"/>
    <mergeCell ref="A5:J5"/>
    <mergeCell ref="A6:J6"/>
    <mergeCell ref="A1:D1"/>
    <mergeCell ref="G1:H1"/>
    <mergeCell ref="A3:J3"/>
    <mergeCell ref="C2:H2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72" customWidth="1"/>
    <col min="2" max="2" width="9.140625" style="73" customWidth="1"/>
    <col min="3" max="3" width="81.140625" style="73" customWidth="1"/>
    <col min="4" max="4" width="16.00390625" style="72" customWidth="1"/>
    <col min="5" max="5" width="22.8515625" style="72" customWidth="1"/>
    <col min="6" max="6" width="42.57421875" style="72" bestFit="1" customWidth="1"/>
    <col min="7" max="8" width="9.140625" style="72" customWidth="1"/>
    <col min="9" max="16384" width="9.140625" style="72" customWidth="1"/>
  </cols>
  <sheetData>
    <row r="2" spans="1:5" s="67" customFormat="1" ht="15.75">
      <c r="A2" s="203" t="s">
        <v>190</v>
      </c>
      <c r="B2" s="203"/>
      <c r="C2" s="203"/>
      <c r="D2" s="203"/>
      <c r="E2" s="203"/>
    </row>
    <row r="3" spans="1:5" s="67" customFormat="1" ht="15.75">
      <c r="A3" s="203"/>
      <c r="B3" s="203"/>
      <c r="C3" s="203"/>
      <c r="D3" s="203"/>
      <c r="E3" s="203"/>
    </row>
    <row r="4" spans="2:5" s="67" customFormat="1" ht="15.75">
      <c r="B4" s="68"/>
      <c r="C4" s="69"/>
      <c r="D4" s="70"/>
      <c r="E4" s="71"/>
    </row>
    <row r="5" spans="2:5" s="67" customFormat="1" ht="15.75">
      <c r="B5" s="68"/>
      <c r="C5" s="69"/>
      <c r="D5" s="70"/>
      <c r="E5" s="71"/>
    </row>
    <row r="6" ht="13.5" thickBot="1"/>
    <row r="7" spans="1:5" s="73" customFormat="1" ht="36.75" customHeight="1" thickBot="1">
      <c r="A7" s="111" t="s">
        <v>191</v>
      </c>
      <c r="B7" s="111" t="s">
        <v>17</v>
      </c>
      <c r="C7" s="112" t="s">
        <v>18</v>
      </c>
      <c r="D7" s="113" t="s">
        <v>199</v>
      </c>
      <c r="E7" s="114" t="s">
        <v>192</v>
      </c>
    </row>
    <row r="8" spans="1:5" s="67" customFormat="1" ht="18.75" customHeight="1" thickBot="1">
      <c r="A8" s="74">
        <v>1</v>
      </c>
      <c r="B8" s="75"/>
      <c r="C8" s="76" t="s">
        <v>19</v>
      </c>
      <c r="D8" s="77"/>
      <c r="E8" s="78"/>
    </row>
    <row r="9" spans="2:5" s="67" customFormat="1" ht="15.75">
      <c r="B9" s="138" t="s">
        <v>20</v>
      </c>
      <c r="C9" s="139" t="s">
        <v>21</v>
      </c>
      <c r="D9" s="78">
        <v>803</v>
      </c>
      <c r="E9" s="79" t="s">
        <v>193</v>
      </c>
    </row>
    <row r="10" spans="2:5" s="67" customFormat="1" ht="15.75">
      <c r="B10" s="138" t="s">
        <v>22</v>
      </c>
      <c r="C10" s="139" t="s">
        <v>23</v>
      </c>
      <c r="D10" s="78">
        <v>910</v>
      </c>
      <c r="E10" s="79" t="s">
        <v>193</v>
      </c>
    </row>
    <row r="11" spans="2:5" s="67" customFormat="1" ht="15.75">
      <c r="B11" s="138" t="s">
        <v>24</v>
      </c>
      <c r="C11" s="139" t="s">
        <v>25</v>
      </c>
      <c r="D11" s="78">
        <v>1583</v>
      </c>
      <c r="E11" s="79" t="s">
        <v>193</v>
      </c>
    </row>
    <row r="12" spans="2:5" s="67" customFormat="1" ht="15.75">
      <c r="B12" s="138" t="s">
        <v>26</v>
      </c>
      <c r="C12" s="139" t="s">
        <v>27</v>
      </c>
      <c r="D12" s="78">
        <v>615</v>
      </c>
      <c r="E12" s="79" t="s">
        <v>193</v>
      </c>
    </row>
    <row r="13" spans="2:5" s="67" customFormat="1" ht="15.75">
      <c r="B13" s="138" t="s">
        <v>28</v>
      </c>
      <c r="C13" s="139" t="s">
        <v>29</v>
      </c>
      <c r="D13" s="78">
        <v>990</v>
      </c>
      <c r="E13" s="79" t="s">
        <v>193</v>
      </c>
    </row>
    <row r="14" spans="2:5" s="67" customFormat="1" ht="15.75">
      <c r="B14" s="138" t="s">
        <v>30</v>
      </c>
      <c r="C14" s="139" t="s">
        <v>31</v>
      </c>
      <c r="D14" s="78">
        <v>573</v>
      </c>
      <c r="E14" s="79" t="s">
        <v>193</v>
      </c>
    </row>
    <row r="15" spans="2:5" s="67" customFormat="1" ht="15.75">
      <c r="B15" s="138" t="s">
        <v>32</v>
      </c>
      <c r="C15" s="139" t="s">
        <v>33</v>
      </c>
      <c r="D15" s="78">
        <v>709</v>
      </c>
      <c r="E15" s="79" t="s">
        <v>193</v>
      </c>
    </row>
    <row r="16" spans="2:5" s="67" customFormat="1" ht="15.75">
      <c r="B16" s="138" t="s">
        <v>34</v>
      </c>
      <c r="C16" s="139" t="s">
        <v>35</v>
      </c>
      <c r="D16" s="78">
        <v>1207</v>
      </c>
      <c r="E16" s="79" t="s">
        <v>193</v>
      </c>
    </row>
    <row r="17" spans="2:5" s="67" customFormat="1" ht="15.75">
      <c r="B17" s="138" t="s">
        <v>36</v>
      </c>
      <c r="C17" s="139" t="s">
        <v>37</v>
      </c>
      <c r="D17" s="78">
        <v>1560</v>
      </c>
      <c r="E17" s="79" t="s">
        <v>193</v>
      </c>
    </row>
    <row r="18" spans="2:5" s="67" customFormat="1" ht="15.75">
      <c r="B18" s="138" t="s">
        <v>38</v>
      </c>
      <c r="C18" s="139" t="s">
        <v>39</v>
      </c>
      <c r="D18" s="78">
        <v>2162</v>
      </c>
      <c r="E18" s="79" t="s">
        <v>193</v>
      </c>
    </row>
    <row r="19" spans="2:5" s="67" customFormat="1" ht="15.75">
      <c r="B19" s="138" t="s">
        <v>40</v>
      </c>
      <c r="C19" s="139" t="s">
        <v>41</v>
      </c>
      <c r="D19" s="78">
        <v>1576</v>
      </c>
      <c r="E19" s="79" t="s">
        <v>193</v>
      </c>
    </row>
    <row r="20" spans="2:5" s="67" customFormat="1" ht="15.75">
      <c r="B20" s="138" t="s">
        <v>42</v>
      </c>
      <c r="C20" s="139" t="s">
        <v>43</v>
      </c>
      <c r="D20" s="78">
        <v>1766</v>
      </c>
      <c r="E20" s="79" t="s">
        <v>193</v>
      </c>
    </row>
    <row r="21" spans="2:5" s="67" customFormat="1" ht="15.75">
      <c r="B21" s="138" t="s">
        <v>44</v>
      </c>
      <c r="C21" s="139" t="s">
        <v>45</v>
      </c>
      <c r="D21" s="78">
        <v>1663</v>
      </c>
      <c r="E21" s="79" t="s">
        <v>193</v>
      </c>
    </row>
    <row r="22" spans="2:5" s="67" customFormat="1" ht="15.75">
      <c r="B22" s="138" t="s">
        <v>46</v>
      </c>
      <c r="C22" s="139" t="s">
        <v>47</v>
      </c>
      <c r="D22" s="78">
        <v>1963</v>
      </c>
      <c r="E22" s="79" t="s">
        <v>193</v>
      </c>
    </row>
    <row r="23" spans="2:5" s="67" customFormat="1" ht="15.75">
      <c r="B23" s="138" t="s">
        <v>48</v>
      </c>
      <c r="C23" s="139" t="s">
        <v>49</v>
      </c>
      <c r="D23" s="78">
        <v>2564</v>
      </c>
      <c r="E23" s="79" t="s">
        <v>193</v>
      </c>
    </row>
    <row r="24" spans="2:5" s="67" customFormat="1" ht="15.75">
      <c r="B24" s="138" t="s">
        <v>50</v>
      </c>
      <c r="C24" s="139" t="s">
        <v>51</v>
      </c>
      <c r="D24" s="78">
        <v>3274</v>
      </c>
      <c r="E24" s="79" t="s">
        <v>193</v>
      </c>
    </row>
    <row r="25" spans="2:5" s="67" customFormat="1" ht="15.75">
      <c r="B25" s="138" t="s">
        <v>52</v>
      </c>
      <c r="C25" s="139" t="s">
        <v>53</v>
      </c>
      <c r="D25" s="78">
        <v>1626</v>
      </c>
      <c r="E25" s="79" t="s">
        <v>193</v>
      </c>
    </row>
    <row r="26" spans="2:5" s="67" customFormat="1" ht="15.75">
      <c r="B26" s="138" t="s">
        <v>54</v>
      </c>
      <c r="C26" s="139" t="s">
        <v>55</v>
      </c>
      <c r="D26" s="78">
        <v>1661</v>
      </c>
      <c r="E26" s="79" t="s">
        <v>193</v>
      </c>
    </row>
    <row r="27" spans="2:5" s="67" customFormat="1" ht="15.75">
      <c r="B27" s="138" t="s">
        <v>56</v>
      </c>
      <c r="C27" s="139" t="s">
        <v>57</v>
      </c>
      <c r="D27" s="78">
        <v>1957</v>
      </c>
      <c r="E27" s="79" t="s">
        <v>193</v>
      </c>
    </row>
    <row r="28" spans="2:5" s="67" customFormat="1" ht="15.75">
      <c r="B28" s="138" t="s">
        <v>58</v>
      </c>
      <c r="C28" s="139" t="s">
        <v>59</v>
      </c>
      <c r="D28" s="78">
        <v>1861</v>
      </c>
      <c r="E28" s="79" t="s">
        <v>193</v>
      </c>
    </row>
    <row r="29" spans="2:5" s="67" customFormat="1" ht="15.75">
      <c r="B29" s="138" t="s">
        <v>60</v>
      </c>
      <c r="C29" s="139" t="s">
        <v>61</v>
      </c>
      <c r="D29" s="78">
        <v>1767</v>
      </c>
      <c r="E29" s="79" t="s">
        <v>193</v>
      </c>
    </row>
    <row r="30" spans="2:5" s="67" customFormat="1" ht="15.75">
      <c r="B30" s="138" t="s">
        <v>62</v>
      </c>
      <c r="C30" s="139" t="s">
        <v>63</v>
      </c>
      <c r="D30" s="78">
        <v>1217</v>
      </c>
      <c r="E30" s="79" t="s">
        <v>193</v>
      </c>
    </row>
    <row r="31" spans="2:5" s="67" customFormat="1" ht="15.75">
      <c r="B31" s="138" t="s">
        <v>64</v>
      </c>
      <c r="C31" s="139" t="s">
        <v>65</v>
      </c>
      <c r="D31" s="78">
        <v>1364</v>
      </c>
      <c r="E31" s="79" t="s">
        <v>193</v>
      </c>
    </row>
    <row r="32" spans="2:5" s="67" customFormat="1" ht="15.75">
      <c r="B32" s="138" t="s">
        <v>66</v>
      </c>
      <c r="C32" s="139" t="s">
        <v>67</v>
      </c>
      <c r="D32" s="78">
        <v>690</v>
      </c>
      <c r="E32" s="79" t="s">
        <v>193</v>
      </c>
    </row>
    <row r="33" spans="2:5" s="67" customFormat="1" ht="16.5" thickBot="1">
      <c r="B33" s="138" t="s">
        <v>68</v>
      </c>
      <c r="C33" s="139" t="s">
        <v>69</v>
      </c>
      <c r="D33" s="78">
        <v>1338</v>
      </c>
      <c r="E33" s="79" t="s">
        <v>193</v>
      </c>
    </row>
    <row r="34" spans="1:5" s="67" customFormat="1" ht="16.5" customHeight="1" thickBot="1">
      <c r="A34" s="74">
        <v>2</v>
      </c>
      <c r="B34" s="75"/>
      <c r="C34" s="76" t="s">
        <v>70</v>
      </c>
      <c r="D34" s="77"/>
      <c r="E34" s="79"/>
    </row>
    <row r="35" spans="2:5" s="67" customFormat="1" ht="15.75">
      <c r="B35" s="140" t="s">
        <v>71</v>
      </c>
      <c r="C35" s="141" t="s">
        <v>72</v>
      </c>
      <c r="D35" s="78">
        <v>4967</v>
      </c>
      <c r="E35" s="79" t="s">
        <v>193</v>
      </c>
    </row>
    <row r="36" spans="2:5" s="67" customFormat="1" ht="15.75">
      <c r="B36" s="138" t="s">
        <v>73</v>
      </c>
      <c r="C36" s="139" t="s">
        <v>74</v>
      </c>
      <c r="D36" s="78">
        <v>5407</v>
      </c>
      <c r="E36" s="79" t="s">
        <v>193</v>
      </c>
    </row>
    <row r="37" spans="2:5" s="67" customFormat="1" ht="15.75">
      <c r="B37" s="138" t="s">
        <v>75</v>
      </c>
      <c r="C37" s="139" t="s">
        <v>76</v>
      </c>
      <c r="D37" s="78">
        <v>3566</v>
      </c>
      <c r="E37" s="79" t="s">
        <v>193</v>
      </c>
    </row>
    <row r="38" spans="2:5" s="67" customFormat="1" ht="15.75">
      <c r="B38" s="138" t="s">
        <v>77</v>
      </c>
      <c r="C38" s="139" t="s">
        <v>78</v>
      </c>
      <c r="D38" s="78">
        <v>3656</v>
      </c>
      <c r="E38" s="79" t="s">
        <v>193</v>
      </c>
    </row>
    <row r="39" spans="2:5" s="67" customFormat="1" ht="15.75">
      <c r="B39" s="142" t="s">
        <v>79</v>
      </c>
      <c r="C39" s="143" t="s">
        <v>80</v>
      </c>
      <c r="D39" s="78">
        <v>2136</v>
      </c>
      <c r="E39" s="79" t="s">
        <v>193</v>
      </c>
    </row>
    <row r="40" spans="2:5" s="67" customFormat="1" ht="15.75">
      <c r="B40" s="142" t="s">
        <v>81</v>
      </c>
      <c r="C40" s="143" t="s">
        <v>82</v>
      </c>
      <c r="D40" s="78">
        <v>618</v>
      </c>
      <c r="E40" s="79" t="s">
        <v>193</v>
      </c>
    </row>
    <row r="41" spans="2:5" s="67" customFormat="1" ht="15.75">
      <c r="B41" s="138" t="s">
        <v>83</v>
      </c>
      <c r="C41" s="144" t="s">
        <v>84</v>
      </c>
      <c r="D41" s="78">
        <v>819</v>
      </c>
      <c r="E41" s="79" t="s">
        <v>193</v>
      </c>
    </row>
    <row r="42" spans="2:5" s="67" customFormat="1" ht="15.75">
      <c r="B42" s="138" t="s">
        <v>85</v>
      </c>
      <c r="C42" s="139" t="s">
        <v>86</v>
      </c>
      <c r="D42" s="78">
        <v>1097</v>
      </c>
      <c r="E42" s="79" t="s">
        <v>193</v>
      </c>
    </row>
    <row r="43" spans="2:5" s="67" customFormat="1" ht="15.75">
      <c r="B43" s="138" t="s">
        <v>87</v>
      </c>
      <c r="C43" s="139" t="s">
        <v>88</v>
      </c>
      <c r="D43" s="78">
        <v>1396</v>
      </c>
      <c r="E43" s="79" t="s">
        <v>193</v>
      </c>
    </row>
    <row r="44" spans="2:5" s="67" customFormat="1" ht="15.75">
      <c r="B44" s="138" t="s">
        <v>89</v>
      </c>
      <c r="C44" s="139" t="s">
        <v>90</v>
      </c>
      <c r="D44" s="78">
        <v>553</v>
      </c>
      <c r="E44" s="79" t="s">
        <v>193</v>
      </c>
    </row>
    <row r="45" spans="2:5" s="67" customFormat="1" ht="15.75">
      <c r="B45" s="138" t="s">
        <v>91</v>
      </c>
      <c r="C45" s="139" t="s">
        <v>92</v>
      </c>
      <c r="D45" s="78">
        <v>239</v>
      </c>
      <c r="E45" s="79" t="s">
        <v>193</v>
      </c>
    </row>
    <row r="46" spans="2:5" s="67" customFormat="1" ht="16.5" thickBot="1">
      <c r="B46" s="145" t="s">
        <v>93</v>
      </c>
      <c r="C46" s="146" t="s">
        <v>94</v>
      </c>
      <c r="D46" s="78">
        <v>937</v>
      </c>
      <c r="E46" s="79" t="s">
        <v>193</v>
      </c>
    </row>
    <row r="47" spans="1:5" s="67" customFormat="1" ht="16.5" customHeight="1" thickBot="1">
      <c r="A47" s="74">
        <v>3</v>
      </c>
      <c r="B47" s="75"/>
      <c r="C47" s="76" t="s">
        <v>95</v>
      </c>
      <c r="D47" s="77"/>
      <c r="E47" s="79"/>
    </row>
    <row r="48" spans="2:5" s="67" customFormat="1" ht="15.75">
      <c r="B48" s="147" t="s">
        <v>96</v>
      </c>
      <c r="C48" s="148" t="s">
        <v>97</v>
      </c>
      <c r="D48" s="78">
        <v>5857</v>
      </c>
      <c r="E48" s="79" t="s">
        <v>193</v>
      </c>
    </row>
    <row r="49" spans="2:5" s="67" customFormat="1" ht="15.75">
      <c r="B49" s="138" t="s">
        <v>98</v>
      </c>
      <c r="C49" s="139" t="s">
        <v>99</v>
      </c>
      <c r="D49" s="78">
        <v>5857</v>
      </c>
      <c r="E49" s="79" t="s">
        <v>193</v>
      </c>
    </row>
    <row r="50" spans="2:5" s="67" customFormat="1" ht="15.75">
      <c r="B50" s="138" t="s">
        <v>100</v>
      </c>
      <c r="C50" s="139" t="s">
        <v>101</v>
      </c>
      <c r="D50" s="78">
        <v>6076</v>
      </c>
      <c r="E50" s="79" t="s">
        <v>193</v>
      </c>
    </row>
    <row r="51" spans="2:5" s="67" customFormat="1" ht="15.75">
      <c r="B51" s="138" t="s">
        <v>102</v>
      </c>
      <c r="C51" s="139" t="s">
        <v>103</v>
      </c>
      <c r="D51" s="78">
        <v>6026</v>
      </c>
      <c r="E51" s="79" t="s">
        <v>193</v>
      </c>
    </row>
    <row r="52" spans="2:5" s="67" customFormat="1" ht="15.75">
      <c r="B52" s="138" t="s">
        <v>104</v>
      </c>
      <c r="C52" s="139" t="s">
        <v>105</v>
      </c>
      <c r="D52" s="78">
        <v>6076</v>
      </c>
      <c r="E52" s="79" t="s">
        <v>193</v>
      </c>
    </row>
    <row r="53" spans="2:5" s="67" customFormat="1" ht="15.75">
      <c r="B53" s="138" t="s">
        <v>106</v>
      </c>
      <c r="C53" s="139" t="s">
        <v>107</v>
      </c>
      <c r="D53" s="78">
        <v>3126</v>
      </c>
      <c r="E53" s="79" t="s">
        <v>193</v>
      </c>
    </row>
    <row r="54" spans="2:5" s="67" customFormat="1" ht="15.75">
      <c r="B54" s="138" t="s">
        <v>108</v>
      </c>
      <c r="C54" s="139" t="s">
        <v>109</v>
      </c>
      <c r="D54" s="78">
        <v>3290</v>
      </c>
      <c r="E54" s="79" t="s">
        <v>193</v>
      </c>
    </row>
    <row r="55" spans="2:5" s="67" customFormat="1" ht="25.5">
      <c r="B55" s="138" t="s">
        <v>110</v>
      </c>
      <c r="C55" s="144" t="s">
        <v>111</v>
      </c>
      <c r="D55" s="78">
        <v>1032</v>
      </c>
      <c r="E55" s="79" t="s">
        <v>193</v>
      </c>
    </row>
    <row r="56" spans="2:5" s="67" customFormat="1" ht="15.75">
      <c r="B56" s="138" t="s">
        <v>112</v>
      </c>
      <c r="C56" s="139" t="s">
        <v>113</v>
      </c>
      <c r="D56" s="78">
        <v>910</v>
      </c>
      <c r="E56" s="79" t="s">
        <v>193</v>
      </c>
    </row>
    <row r="57" spans="2:5" s="67" customFormat="1" ht="15.75">
      <c r="B57" s="138" t="s">
        <v>114</v>
      </c>
      <c r="C57" s="139" t="s">
        <v>115</v>
      </c>
      <c r="D57" s="78">
        <v>1007</v>
      </c>
      <c r="E57" s="79" t="s">
        <v>193</v>
      </c>
    </row>
    <row r="58" spans="2:5" s="67" customFormat="1" ht="15.75">
      <c r="B58" s="138" t="s">
        <v>116</v>
      </c>
      <c r="C58" s="139" t="s">
        <v>117</v>
      </c>
      <c r="D58" s="78">
        <v>1164</v>
      </c>
      <c r="E58" s="79" t="s">
        <v>193</v>
      </c>
    </row>
    <row r="59" spans="2:5" s="67" customFormat="1" ht="15.75">
      <c r="B59" s="138" t="s">
        <v>118</v>
      </c>
      <c r="C59" s="139" t="s">
        <v>119</v>
      </c>
      <c r="D59" s="78">
        <v>2060</v>
      </c>
      <c r="E59" s="79" t="s">
        <v>193</v>
      </c>
    </row>
    <row r="60" spans="2:5" s="67" customFormat="1" ht="15.75">
      <c r="B60" s="138" t="s">
        <v>120</v>
      </c>
      <c r="C60" s="139" t="s">
        <v>121</v>
      </c>
      <c r="D60" s="78">
        <v>3474</v>
      </c>
      <c r="E60" s="79" t="s">
        <v>193</v>
      </c>
    </row>
    <row r="61" spans="2:5" s="67" customFormat="1" ht="15.75">
      <c r="B61" s="138" t="s">
        <v>122</v>
      </c>
      <c r="C61" s="139" t="s">
        <v>123</v>
      </c>
      <c r="D61" s="78">
        <v>683</v>
      </c>
      <c r="E61" s="79" t="s">
        <v>193</v>
      </c>
    </row>
    <row r="62" spans="2:5" s="67" customFormat="1" ht="15.75">
      <c r="B62" s="138" t="s">
        <v>124</v>
      </c>
      <c r="C62" s="139" t="s">
        <v>125</v>
      </c>
      <c r="D62" s="78">
        <v>3340</v>
      </c>
      <c r="E62" s="79" t="s">
        <v>193</v>
      </c>
    </row>
    <row r="63" spans="2:5" s="67" customFormat="1" ht="16.5" thickBot="1">
      <c r="B63" s="145" t="s">
        <v>126</v>
      </c>
      <c r="C63" s="146" t="s">
        <v>127</v>
      </c>
      <c r="D63" s="78">
        <v>2452</v>
      </c>
      <c r="E63" s="79" t="s">
        <v>193</v>
      </c>
    </row>
    <row r="64" spans="2:6" s="67" customFormat="1" ht="16.5" thickBot="1">
      <c r="B64" s="138" t="s">
        <v>186</v>
      </c>
      <c r="C64" s="149" t="s">
        <v>187</v>
      </c>
      <c r="D64" s="80">
        <v>3120</v>
      </c>
      <c r="E64" s="81" t="s">
        <v>194</v>
      </c>
      <c r="F64" s="82" t="s">
        <v>195</v>
      </c>
    </row>
    <row r="65" spans="1:5" s="67" customFormat="1" ht="35.25" customHeight="1" thickBot="1">
      <c r="A65" s="150" t="s">
        <v>191</v>
      </c>
      <c r="B65" s="150" t="s">
        <v>130</v>
      </c>
      <c r="C65" s="151" t="s">
        <v>188</v>
      </c>
      <c r="D65" s="152" t="s">
        <v>131</v>
      </c>
      <c r="E65" s="153" t="s">
        <v>192</v>
      </c>
    </row>
    <row r="66" spans="1:5" s="67" customFormat="1" ht="30.75" customHeight="1" thickBot="1">
      <c r="A66" s="74">
        <v>1</v>
      </c>
      <c r="B66" s="83"/>
      <c r="C66" s="84" t="s">
        <v>189</v>
      </c>
      <c r="D66" s="74"/>
      <c r="E66" s="74"/>
    </row>
    <row r="67" spans="1:5" s="67" customFormat="1" ht="51" customHeight="1">
      <c r="A67" s="85"/>
      <c r="B67" s="86" t="s">
        <v>132</v>
      </c>
      <c r="C67" s="87" t="s">
        <v>133</v>
      </c>
      <c r="D67" s="78">
        <v>1350</v>
      </c>
      <c r="E67" s="78" t="s">
        <v>196</v>
      </c>
    </row>
    <row r="68" spans="1:5" s="67" customFormat="1" ht="34.5" customHeight="1">
      <c r="A68" s="85"/>
      <c r="B68" s="86" t="s">
        <v>134</v>
      </c>
      <c r="C68" s="87" t="s">
        <v>171</v>
      </c>
      <c r="D68" s="78">
        <v>1170</v>
      </c>
      <c r="E68" s="78" t="s">
        <v>196</v>
      </c>
    </row>
    <row r="69" spans="1:5" s="67" customFormat="1" ht="53.25" customHeight="1">
      <c r="A69" s="85"/>
      <c r="B69" s="86" t="s">
        <v>135</v>
      </c>
      <c r="C69" s="87" t="s">
        <v>172</v>
      </c>
      <c r="D69" s="78">
        <v>700</v>
      </c>
      <c r="E69" s="78" t="s">
        <v>196</v>
      </c>
    </row>
    <row r="70" spans="1:5" s="67" customFormat="1" ht="51" customHeight="1">
      <c r="A70" s="85"/>
      <c r="B70" s="86" t="s">
        <v>136</v>
      </c>
      <c r="C70" s="87" t="s">
        <v>173</v>
      </c>
      <c r="D70" s="78">
        <v>1100</v>
      </c>
      <c r="E70" s="78" t="s">
        <v>196</v>
      </c>
    </row>
    <row r="71" spans="1:5" s="67" customFormat="1" ht="34.5" customHeight="1" thickBot="1">
      <c r="A71" s="85"/>
      <c r="B71" s="86" t="s">
        <v>137</v>
      </c>
      <c r="C71" s="87" t="s">
        <v>174</v>
      </c>
      <c r="D71" s="78">
        <v>950</v>
      </c>
      <c r="E71" s="78" t="s">
        <v>196</v>
      </c>
    </row>
    <row r="72" spans="1:6" s="67" customFormat="1" ht="45.75" customHeight="1">
      <c r="A72" s="85"/>
      <c r="B72" s="86" t="s">
        <v>138</v>
      </c>
      <c r="C72" s="87" t="s">
        <v>175</v>
      </c>
      <c r="D72" s="78">
        <v>1700</v>
      </c>
      <c r="E72" s="78" t="s">
        <v>196</v>
      </c>
      <c r="F72" s="204" t="s">
        <v>204</v>
      </c>
    </row>
    <row r="73" spans="1:6" s="67" customFormat="1" ht="47.25">
      <c r="A73" s="85"/>
      <c r="B73" s="86" t="s">
        <v>205</v>
      </c>
      <c r="C73" s="87" t="s">
        <v>206</v>
      </c>
      <c r="D73" s="78">
        <v>850</v>
      </c>
      <c r="E73" s="78" t="s">
        <v>207</v>
      </c>
      <c r="F73" s="205"/>
    </row>
    <row r="74" spans="1:6" s="67" customFormat="1" ht="34.5" customHeight="1" thickBot="1">
      <c r="A74" s="85"/>
      <c r="B74" s="86" t="s">
        <v>208</v>
      </c>
      <c r="C74" s="87" t="s">
        <v>209</v>
      </c>
      <c r="D74" s="78">
        <v>850</v>
      </c>
      <c r="E74" s="78" t="s">
        <v>207</v>
      </c>
      <c r="F74" s="206"/>
    </row>
    <row r="75" spans="1:5" s="67" customFormat="1" ht="34.5" customHeight="1">
      <c r="A75" s="85"/>
      <c r="B75" s="86" t="s">
        <v>139</v>
      </c>
      <c r="C75" s="87" t="s">
        <v>176</v>
      </c>
      <c r="D75" s="78">
        <v>2050</v>
      </c>
      <c r="E75" s="78" t="s">
        <v>196</v>
      </c>
    </row>
    <row r="76" spans="1:5" s="67" customFormat="1" ht="34.5" customHeight="1">
      <c r="A76" s="85"/>
      <c r="B76" s="86" t="s">
        <v>140</v>
      </c>
      <c r="C76" s="87" t="s">
        <v>177</v>
      </c>
      <c r="D76" s="78">
        <v>3100</v>
      </c>
      <c r="E76" s="78" t="s">
        <v>196</v>
      </c>
    </row>
    <row r="77" spans="1:5" s="67" customFormat="1" ht="34.5" customHeight="1">
      <c r="A77" s="85"/>
      <c r="B77" s="86" t="s">
        <v>141</v>
      </c>
      <c r="C77" s="87" t="s">
        <v>178</v>
      </c>
      <c r="D77" s="78">
        <v>1200</v>
      </c>
      <c r="E77" s="78" t="s">
        <v>196</v>
      </c>
    </row>
    <row r="78" spans="1:5" s="67" customFormat="1" ht="68.25" customHeight="1">
      <c r="A78" s="85"/>
      <c r="B78" s="86" t="s">
        <v>142</v>
      </c>
      <c r="C78" s="87" t="s">
        <v>179</v>
      </c>
      <c r="D78" s="78">
        <v>2900</v>
      </c>
      <c r="E78" s="78" t="s">
        <v>196</v>
      </c>
    </row>
    <row r="79" spans="1:5" s="67" customFormat="1" ht="34.5" customHeight="1" thickBot="1">
      <c r="A79" s="85"/>
      <c r="B79" s="86" t="s">
        <v>143</v>
      </c>
      <c r="C79" s="87" t="s">
        <v>180</v>
      </c>
      <c r="D79" s="78">
        <v>5500</v>
      </c>
      <c r="E79" s="78" t="s">
        <v>196</v>
      </c>
    </row>
    <row r="80" spans="1:5" s="67" customFormat="1" ht="34.5" customHeight="1" thickBot="1">
      <c r="A80" s="74">
        <v>2</v>
      </c>
      <c r="B80" s="83"/>
      <c r="C80" s="84" t="s">
        <v>144</v>
      </c>
      <c r="D80" s="74"/>
      <c r="E80" s="74"/>
    </row>
    <row r="81" spans="1:5" s="67" customFormat="1" ht="34.5" customHeight="1">
      <c r="A81" s="85"/>
      <c r="B81" s="86" t="s">
        <v>181</v>
      </c>
      <c r="C81" s="87" t="s">
        <v>145</v>
      </c>
      <c r="D81" s="78">
        <v>380</v>
      </c>
      <c r="E81" s="78" t="s">
        <v>196</v>
      </c>
    </row>
    <row r="82" spans="1:5" s="67" customFormat="1" ht="34.5" customHeight="1">
      <c r="A82" s="85"/>
      <c r="B82" s="86" t="s">
        <v>210</v>
      </c>
      <c r="C82" s="87" t="s">
        <v>146</v>
      </c>
      <c r="D82" s="78">
        <v>800</v>
      </c>
      <c r="E82" s="78" t="s">
        <v>196</v>
      </c>
    </row>
    <row r="83" spans="1:5" s="67" customFormat="1" ht="34.5" customHeight="1">
      <c r="A83" s="85"/>
      <c r="B83" s="86" t="s">
        <v>211</v>
      </c>
      <c r="C83" s="87" t="s">
        <v>182</v>
      </c>
      <c r="D83" s="78">
        <v>1400</v>
      </c>
      <c r="E83" s="78" t="s">
        <v>196</v>
      </c>
    </row>
    <row r="84" spans="1:5" s="67" customFormat="1" ht="34.5" customHeight="1">
      <c r="A84" s="85"/>
      <c r="B84" s="86" t="s">
        <v>212</v>
      </c>
      <c r="C84" s="87" t="s">
        <v>183</v>
      </c>
      <c r="D84" s="78">
        <v>2500</v>
      </c>
      <c r="E84" s="78" t="s">
        <v>196</v>
      </c>
    </row>
    <row r="85" spans="1:5" s="67" customFormat="1" ht="34.5" customHeight="1">
      <c r="A85" s="85"/>
      <c r="B85" s="86" t="s">
        <v>213</v>
      </c>
      <c r="C85" s="87" t="s">
        <v>147</v>
      </c>
      <c r="D85" s="78">
        <v>1100</v>
      </c>
      <c r="E85" s="78" t="s">
        <v>196</v>
      </c>
    </row>
    <row r="86" spans="1:5" s="67" customFormat="1" ht="31.5">
      <c r="A86" s="85"/>
      <c r="B86" s="86" t="s">
        <v>214</v>
      </c>
      <c r="C86" s="87" t="s">
        <v>148</v>
      </c>
      <c r="D86" s="78">
        <v>1700</v>
      </c>
      <c r="E86" s="78" t="s">
        <v>196</v>
      </c>
    </row>
    <row r="87" spans="1:5" s="67" customFormat="1" ht="31.5">
      <c r="A87" s="85"/>
      <c r="B87" s="86" t="s">
        <v>215</v>
      </c>
      <c r="C87" s="87" t="s">
        <v>149</v>
      </c>
      <c r="D87" s="78">
        <v>480</v>
      </c>
      <c r="E87" s="78" t="s">
        <v>196</v>
      </c>
    </row>
    <row r="88" spans="1:5" s="67" customFormat="1" ht="34.5" customHeight="1">
      <c r="A88" s="85"/>
      <c r="B88" s="86" t="s">
        <v>216</v>
      </c>
      <c r="C88" s="87" t="s">
        <v>184</v>
      </c>
      <c r="D88" s="78">
        <v>600</v>
      </c>
      <c r="E88" s="78" t="s">
        <v>196</v>
      </c>
    </row>
    <row r="89" spans="1:5" s="67" customFormat="1" ht="34.5" customHeight="1">
      <c r="A89" s="85"/>
      <c r="B89" s="86" t="s">
        <v>217</v>
      </c>
      <c r="C89" s="87" t="s">
        <v>185</v>
      </c>
      <c r="D89" s="78">
        <v>1460</v>
      </c>
      <c r="E89" s="78" t="s">
        <v>196</v>
      </c>
    </row>
    <row r="90" spans="1:5" s="67" customFormat="1" ht="68.25" customHeight="1">
      <c r="A90" s="85"/>
      <c r="B90" s="86" t="s">
        <v>218</v>
      </c>
      <c r="C90" s="87" t="s">
        <v>150</v>
      </c>
      <c r="D90" s="78">
        <v>640</v>
      </c>
      <c r="E90" s="78" t="s">
        <v>196</v>
      </c>
    </row>
    <row r="91" spans="1:7" s="67" customFormat="1" ht="24" customHeight="1" thickBot="1">
      <c r="A91" s="88"/>
      <c r="B91" s="89" t="s">
        <v>219</v>
      </c>
      <c r="C91" s="90" t="s">
        <v>151</v>
      </c>
      <c r="D91" s="91">
        <v>3300</v>
      </c>
      <c r="E91" s="91" t="s">
        <v>196</v>
      </c>
      <c r="G91" s="95"/>
    </row>
    <row r="92" spans="1:7" s="67" customFormat="1" ht="24" customHeight="1" thickBot="1">
      <c r="A92" s="74">
        <v>3</v>
      </c>
      <c r="B92" s="83"/>
      <c r="C92" s="84" t="s">
        <v>152</v>
      </c>
      <c r="D92" s="74"/>
      <c r="E92" s="74"/>
      <c r="G92" s="95"/>
    </row>
    <row r="93" spans="1:7" s="67" customFormat="1" ht="24" customHeight="1">
      <c r="A93" s="85"/>
      <c r="B93" s="92" t="s">
        <v>153</v>
      </c>
      <c r="C93" s="93" t="s">
        <v>154</v>
      </c>
      <c r="D93" s="94">
        <v>1500</v>
      </c>
      <c r="E93" s="94" t="s">
        <v>197</v>
      </c>
      <c r="F93" s="207" t="s">
        <v>198</v>
      </c>
      <c r="G93" s="95"/>
    </row>
    <row r="94" spans="1:7" s="67" customFormat="1" ht="24" customHeight="1">
      <c r="A94" s="85"/>
      <c r="B94" s="92" t="s">
        <v>155</v>
      </c>
      <c r="C94" s="93" t="s">
        <v>156</v>
      </c>
      <c r="D94" s="94">
        <v>1950</v>
      </c>
      <c r="E94" s="94" t="s">
        <v>197</v>
      </c>
      <c r="F94" s="208"/>
      <c r="G94" s="95"/>
    </row>
    <row r="95" spans="1:7" s="67" customFormat="1" ht="24" customHeight="1">
      <c r="A95" s="85"/>
      <c r="B95" s="92" t="s">
        <v>157</v>
      </c>
      <c r="C95" s="93" t="s">
        <v>158</v>
      </c>
      <c r="D95" s="94">
        <v>1900</v>
      </c>
      <c r="E95" s="94" t="s">
        <v>197</v>
      </c>
      <c r="F95" s="208"/>
      <c r="G95" s="95"/>
    </row>
    <row r="96" spans="1:7" s="67" customFormat="1" ht="24" customHeight="1">
      <c r="A96" s="85"/>
      <c r="B96" s="92" t="s">
        <v>159</v>
      </c>
      <c r="C96" s="93" t="s">
        <v>160</v>
      </c>
      <c r="D96" s="94">
        <v>1400</v>
      </c>
      <c r="E96" s="94" t="s">
        <v>197</v>
      </c>
      <c r="F96" s="208"/>
      <c r="G96" s="95"/>
    </row>
    <row r="97" spans="1:7" s="67" customFormat="1" ht="24" customHeight="1">
      <c r="A97" s="85"/>
      <c r="B97" s="92" t="s">
        <v>161</v>
      </c>
      <c r="C97" s="93" t="s">
        <v>162</v>
      </c>
      <c r="D97" s="94">
        <v>2100</v>
      </c>
      <c r="E97" s="94" t="s">
        <v>197</v>
      </c>
      <c r="F97" s="208"/>
      <c r="G97" s="95"/>
    </row>
    <row r="98" spans="1:7" s="67" customFormat="1" ht="24" customHeight="1">
      <c r="A98" s="85"/>
      <c r="B98" s="92" t="s">
        <v>163</v>
      </c>
      <c r="C98" s="93" t="s">
        <v>164</v>
      </c>
      <c r="D98" s="94">
        <v>2200</v>
      </c>
      <c r="E98" s="94" t="s">
        <v>197</v>
      </c>
      <c r="F98" s="208"/>
      <c r="G98" s="95"/>
    </row>
    <row r="99" spans="1:7" s="67" customFormat="1" ht="31.5" customHeight="1">
      <c r="A99" s="85"/>
      <c r="B99" s="92" t="s">
        <v>165</v>
      </c>
      <c r="C99" s="93" t="s">
        <v>166</v>
      </c>
      <c r="D99" s="94">
        <v>1600</v>
      </c>
      <c r="E99" s="94" t="s">
        <v>197</v>
      </c>
      <c r="F99" s="208"/>
      <c r="G99" s="95"/>
    </row>
    <row r="100" spans="1:7" ht="24" customHeight="1">
      <c r="A100" s="85"/>
      <c r="B100" s="92" t="s">
        <v>167</v>
      </c>
      <c r="C100" s="93" t="s">
        <v>168</v>
      </c>
      <c r="D100" s="94">
        <v>2100</v>
      </c>
      <c r="E100" s="94" t="s">
        <v>197</v>
      </c>
      <c r="F100" s="208"/>
      <c r="G100" s="96"/>
    </row>
    <row r="101" spans="1:6" ht="32.25" thickBot="1">
      <c r="A101" s="85"/>
      <c r="B101" s="92" t="s">
        <v>169</v>
      </c>
      <c r="C101" s="93" t="s">
        <v>170</v>
      </c>
      <c r="D101" s="94">
        <v>1000</v>
      </c>
      <c r="E101" s="94" t="s">
        <v>197</v>
      </c>
      <c r="F101" s="209"/>
    </row>
  </sheetData>
  <sheetProtection/>
  <mergeCells count="3">
    <mergeCell ref="A2:E3"/>
    <mergeCell ref="F72:F74"/>
    <mergeCell ref="F93:F10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110" customWidth="1"/>
    <col min="2" max="2" width="81.140625" style="160" customWidth="1"/>
    <col min="3" max="3" width="17.00390625" style="156" customWidth="1"/>
    <col min="4" max="16384" width="9.140625" style="156" customWidth="1"/>
  </cols>
  <sheetData>
    <row r="1" spans="2:3" ht="15.75">
      <c r="B1" s="154"/>
      <c r="C1" s="155"/>
    </row>
    <row r="2" spans="1:3" s="1" customFormat="1" ht="15.75">
      <c r="A2" s="210" t="s">
        <v>190</v>
      </c>
      <c r="B2" s="210"/>
      <c r="C2" s="210"/>
    </row>
    <row r="3" spans="1:3" s="1" customFormat="1" ht="15.75">
      <c r="A3" s="210"/>
      <c r="B3" s="210"/>
      <c r="C3" s="210"/>
    </row>
    <row r="4" spans="1:3" s="1" customFormat="1" ht="16.5" thickBot="1">
      <c r="A4" s="109"/>
      <c r="B4" s="157"/>
      <c r="C4" s="158"/>
    </row>
    <row r="5" spans="1:3" s="1" customFormat="1" ht="16.5" thickBot="1">
      <c r="A5" s="109"/>
      <c r="B5" s="51"/>
      <c r="C5" s="97"/>
    </row>
    <row r="6" spans="1:3" s="159" customFormat="1" ht="45" customHeight="1" thickBot="1">
      <c r="A6" s="111" t="s">
        <v>17</v>
      </c>
      <c r="B6" s="112" t="s">
        <v>18</v>
      </c>
      <c r="C6" s="113" t="s">
        <v>199</v>
      </c>
    </row>
    <row r="7" spans="1:3" s="1" customFormat="1" ht="15.75">
      <c r="A7" s="138" t="s">
        <v>34</v>
      </c>
      <c r="B7" s="139" t="s">
        <v>35</v>
      </c>
      <c r="C7" s="161">
        <v>1207</v>
      </c>
    </row>
    <row r="8" spans="1:3" s="1" customFormat="1" ht="15.75">
      <c r="A8" s="138" t="s">
        <v>36</v>
      </c>
      <c r="B8" s="139" t="s">
        <v>37</v>
      </c>
      <c r="C8" s="161">
        <v>1560</v>
      </c>
    </row>
    <row r="9" spans="1:3" s="1" customFormat="1" ht="15.75">
      <c r="A9" s="138" t="s">
        <v>38</v>
      </c>
      <c r="B9" s="139" t="s">
        <v>39</v>
      </c>
      <c r="C9" s="161">
        <v>2162</v>
      </c>
    </row>
    <row r="10" spans="1:3" s="1" customFormat="1" ht="15.75">
      <c r="A10" s="138" t="s">
        <v>40</v>
      </c>
      <c r="B10" s="139" t="s">
        <v>41</v>
      </c>
      <c r="C10" s="161">
        <v>1576</v>
      </c>
    </row>
    <row r="11" spans="1:3" s="1" customFormat="1" ht="15.75">
      <c r="A11" s="138" t="s">
        <v>42</v>
      </c>
      <c r="B11" s="139" t="s">
        <v>43</v>
      </c>
      <c r="C11" s="161">
        <v>1766</v>
      </c>
    </row>
    <row r="12" spans="1:3" s="1" customFormat="1" ht="15.75">
      <c r="A12" s="138" t="s">
        <v>44</v>
      </c>
      <c r="B12" s="139" t="s">
        <v>45</v>
      </c>
      <c r="C12" s="161">
        <v>1663</v>
      </c>
    </row>
    <row r="13" spans="1:3" s="1" customFormat="1" ht="15.75">
      <c r="A13" s="138" t="s">
        <v>46</v>
      </c>
      <c r="B13" s="139" t="s">
        <v>47</v>
      </c>
      <c r="C13" s="161">
        <v>1963</v>
      </c>
    </row>
    <row r="14" spans="1:3" s="1" customFormat="1" ht="15.75">
      <c r="A14" s="138" t="s">
        <v>48</v>
      </c>
      <c r="B14" s="139" t="s">
        <v>49</v>
      </c>
      <c r="C14" s="161">
        <v>2564</v>
      </c>
    </row>
    <row r="15" spans="1:3" s="1" customFormat="1" ht="15.75">
      <c r="A15" s="138" t="s">
        <v>50</v>
      </c>
      <c r="B15" s="139" t="s">
        <v>51</v>
      </c>
      <c r="C15" s="161">
        <v>3274</v>
      </c>
    </row>
    <row r="16" spans="1:3" s="1" customFormat="1" ht="15.75">
      <c r="A16" s="138" t="s">
        <v>52</v>
      </c>
      <c r="B16" s="139" t="s">
        <v>53</v>
      </c>
      <c r="C16" s="161">
        <v>1626</v>
      </c>
    </row>
    <row r="17" spans="1:3" s="1" customFormat="1" ht="15.75">
      <c r="A17" s="138" t="s">
        <v>54</v>
      </c>
      <c r="B17" s="139" t="s">
        <v>55</v>
      </c>
      <c r="C17" s="161">
        <v>1661</v>
      </c>
    </row>
    <row r="18" spans="1:3" s="1" customFormat="1" ht="15.75">
      <c r="A18" s="138" t="s">
        <v>56</v>
      </c>
      <c r="B18" s="139" t="s">
        <v>57</v>
      </c>
      <c r="C18" s="161">
        <v>1957</v>
      </c>
    </row>
    <row r="19" spans="1:3" s="1" customFormat="1" ht="15.75">
      <c r="A19" s="138" t="s">
        <v>58</v>
      </c>
      <c r="B19" s="139" t="s">
        <v>59</v>
      </c>
      <c r="C19" s="161">
        <v>1861</v>
      </c>
    </row>
    <row r="20" spans="1:3" s="1" customFormat="1" ht="15.75">
      <c r="A20" s="138" t="s">
        <v>60</v>
      </c>
      <c r="B20" s="139" t="s">
        <v>61</v>
      </c>
      <c r="C20" s="161">
        <v>1767</v>
      </c>
    </row>
    <row r="21" spans="1:3" s="1" customFormat="1" ht="15.75">
      <c r="A21" s="138" t="s">
        <v>62</v>
      </c>
      <c r="B21" s="139" t="s">
        <v>63</v>
      </c>
      <c r="C21" s="161">
        <v>1217</v>
      </c>
    </row>
    <row r="22" spans="1:3" s="1" customFormat="1" ht="15.75">
      <c r="A22" s="138" t="s">
        <v>64</v>
      </c>
      <c r="B22" s="139" t="s">
        <v>65</v>
      </c>
      <c r="C22" s="161">
        <v>1364</v>
      </c>
    </row>
    <row r="23" spans="1:3" s="1" customFormat="1" ht="15.75">
      <c r="A23" s="138" t="s">
        <v>66</v>
      </c>
      <c r="B23" s="139" t="s">
        <v>67</v>
      </c>
      <c r="C23" s="161">
        <v>690</v>
      </c>
    </row>
    <row r="24" spans="1:3" s="1" customFormat="1" ht="15.75">
      <c r="A24" s="138" t="s">
        <v>68</v>
      </c>
      <c r="B24" s="139" t="s">
        <v>69</v>
      </c>
      <c r="C24" s="161">
        <v>1338</v>
      </c>
    </row>
    <row r="25" spans="1:3" s="1" customFormat="1" ht="15.75">
      <c r="A25" s="138" t="s">
        <v>20</v>
      </c>
      <c r="B25" s="139" t="s">
        <v>21</v>
      </c>
      <c r="C25" s="161">
        <v>803</v>
      </c>
    </row>
    <row r="26" spans="1:3" s="1" customFormat="1" ht="15.75">
      <c r="A26" s="138" t="s">
        <v>22</v>
      </c>
      <c r="B26" s="139" t="s">
        <v>23</v>
      </c>
      <c r="C26" s="161">
        <v>910</v>
      </c>
    </row>
    <row r="27" spans="1:3" s="1" customFormat="1" ht="15.75">
      <c r="A27" s="138" t="s">
        <v>24</v>
      </c>
      <c r="B27" s="139" t="s">
        <v>25</v>
      </c>
      <c r="C27" s="161">
        <v>1583</v>
      </c>
    </row>
    <row r="28" spans="1:3" s="1" customFormat="1" ht="15.75">
      <c r="A28" s="138" t="s">
        <v>26</v>
      </c>
      <c r="B28" s="139" t="s">
        <v>27</v>
      </c>
      <c r="C28" s="161">
        <v>615</v>
      </c>
    </row>
    <row r="29" spans="1:3" s="1" customFormat="1" ht="15.75">
      <c r="A29" s="138" t="s">
        <v>28</v>
      </c>
      <c r="B29" s="139" t="s">
        <v>29</v>
      </c>
      <c r="C29" s="161">
        <v>990</v>
      </c>
    </row>
    <row r="30" spans="1:3" s="1" customFormat="1" ht="15.75">
      <c r="A30" s="138" t="s">
        <v>30</v>
      </c>
      <c r="B30" s="139" t="s">
        <v>31</v>
      </c>
      <c r="C30" s="161">
        <v>573</v>
      </c>
    </row>
    <row r="31" spans="1:3" s="1" customFormat="1" ht="15.75">
      <c r="A31" s="138" t="s">
        <v>32</v>
      </c>
      <c r="B31" s="139" t="s">
        <v>33</v>
      </c>
      <c r="C31" s="161">
        <v>709</v>
      </c>
    </row>
    <row r="32" spans="1:3" s="1" customFormat="1" ht="15.75">
      <c r="A32" s="140" t="s">
        <v>96</v>
      </c>
      <c r="B32" s="141" t="s">
        <v>97</v>
      </c>
      <c r="C32" s="161">
        <v>5857</v>
      </c>
    </row>
    <row r="33" spans="1:3" s="1" customFormat="1" ht="15.75">
      <c r="A33" s="138" t="s">
        <v>98</v>
      </c>
      <c r="B33" s="139" t="s">
        <v>99</v>
      </c>
      <c r="C33" s="161">
        <v>5857</v>
      </c>
    </row>
    <row r="34" spans="1:3" s="1" customFormat="1" ht="15.75">
      <c r="A34" s="138" t="s">
        <v>100</v>
      </c>
      <c r="B34" s="139" t="s">
        <v>101</v>
      </c>
      <c r="C34" s="161">
        <v>6076</v>
      </c>
    </row>
    <row r="35" spans="1:3" s="1" customFormat="1" ht="15.75">
      <c r="A35" s="138" t="s">
        <v>102</v>
      </c>
      <c r="B35" s="139" t="s">
        <v>103</v>
      </c>
      <c r="C35" s="161">
        <v>6026</v>
      </c>
    </row>
    <row r="36" spans="1:3" s="1" customFormat="1" ht="15.75">
      <c r="A36" s="142" t="s">
        <v>108</v>
      </c>
      <c r="B36" s="143" t="s">
        <v>109</v>
      </c>
      <c r="C36" s="161">
        <v>3290</v>
      </c>
    </row>
    <row r="37" spans="1:3" s="1" customFormat="1" ht="15.75">
      <c r="A37" s="142" t="s">
        <v>104</v>
      </c>
      <c r="B37" s="143" t="s">
        <v>105</v>
      </c>
      <c r="C37" s="161">
        <v>6076</v>
      </c>
    </row>
    <row r="38" spans="1:3" s="1" customFormat="1" ht="15.75">
      <c r="A38" s="138" t="s">
        <v>106</v>
      </c>
      <c r="B38" s="139" t="s">
        <v>107</v>
      </c>
      <c r="C38" s="161">
        <v>3126</v>
      </c>
    </row>
    <row r="39" spans="1:3" s="1" customFormat="1" ht="25.5">
      <c r="A39" s="138" t="s">
        <v>110</v>
      </c>
      <c r="B39" s="144" t="s">
        <v>111</v>
      </c>
      <c r="C39" s="161">
        <v>1032</v>
      </c>
    </row>
    <row r="40" spans="1:3" s="1" customFormat="1" ht="15.75">
      <c r="A40" s="138" t="s">
        <v>112</v>
      </c>
      <c r="B40" s="139" t="s">
        <v>113</v>
      </c>
      <c r="C40" s="161">
        <v>910</v>
      </c>
    </row>
    <row r="41" spans="1:3" s="1" customFormat="1" ht="15.75">
      <c r="A41" s="138" t="s">
        <v>114</v>
      </c>
      <c r="B41" s="139" t="s">
        <v>115</v>
      </c>
      <c r="C41" s="161">
        <v>1007</v>
      </c>
    </row>
    <row r="42" spans="1:3" s="1" customFormat="1" ht="15.75">
      <c r="A42" s="138" t="s">
        <v>116</v>
      </c>
      <c r="B42" s="139" t="s">
        <v>117</v>
      </c>
      <c r="C42" s="161">
        <v>1164</v>
      </c>
    </row>
    <row r="43" spans="1:3" s="1" customFormat="1" ht="16.5" thickBot="1">
      <c r="A43" s="145" t="s">
        <v>118</v>
      </c>
      <c r="B43" s="146" t="s">
        <v>119</v>
      </c>
      <c r="C43" s="161">
        <v>2060</v>
      </c>
    </row>
    <row r="44" spans="1:3" s="1" customFormat="1" ht="15.75">
      <c r="A44" s="147" t="s">
        <v>120</v>
      </c>
      <c r="B44" s="148" t="s">
        <v>121</v>
      </c>
      <c r="C44" s="161">
        <v>3474</v>
      </c>
    </row>
    <row r="45" spans="1:3" s="1" customFormat="1" ht="15.75">
      <c r="A45" s="138" t="s">
        <v>122</v>
      </c>
      <c r="B45" s="139" t="s">
        <v>123</v>
      </c>
      <c r="C45" s="161">
        <v>683</v>
      </c>
    </row>
    <row r="46" spans="1:3" s="1" customFormat="1" ht="15.75">
      <c r="A46" s="138" t="s">
        <v>124</v>
      </c>
      <c r="B46" s="139" t="s">
        <v>125</v>
      </c>
      <c r="C46" s="161">
        <v>3340</v>
      </c>
    </row>
    <row r="47" spans="1:3" s="1" customFormat="1" ht="15.75">
      <c r="A47" s="138" t="s">
        <v>126</v>
      </c>
      <c r="B47" s="139" t="s">
        <v>127</v>
      </c>
      <c r="C47" s="161">
        <v>2452</v>
      </c>
    </row>
    <row r="48" spans="1:3" s="1" customFormat="1" ht="15.75">
      <c r="A48" s="138" t="s">
        <v>186</v>
      </c>
      <c r="B48" s="139" t="s">
        <v>187</v>
      </c>
      <c r="C48" s="161">
        <v>3120</v>
      </c>
    </row>
    <row r="49" spans="1:3" s="1" customFormat="1" ht="15.75">
      <c r="A49" s="138" t="s">
        <v>71</v>
      </c>
      <c r="B49" s="139" t="s">
        <v>72</v>
      </c>
      <c r="C49" s="161">
        <v>4967</v>
      </c>
    </row>
    <row r="50" spans="1:3" s="1" customFormat="1" ht="15.75">
      <c r="A50" s="138" t="s">
        <v>73</v>
      </c>
      <c r="B50" s="139" t="s">
        <v>74</v>
      </c>
      <c r="C50" s="161">
        <v>5407</v>
      </c>
    </row>
    <row r="51" spans="1:3" s="1" customFormat="1" ht="15.75">
      <c r="A51" s="138" t="s">
        <v>75</v>
      </c>
      <c r="B51" s="139" t="s">
        <v>76</v>
      </c>
      <c r="C51" s="161">
        <v>3566</v>
      </c>
    </row>
    <row r="52" spans="1:3" s="1" customFormat="1" ht="15.75">
      <c r="A52" s="138" t="s">
        <v>77</v>
      </c>
      <c r="B52" s="139" t="s">
        <v>78</v>
      </c>
      <c r="C52" s="161">
        <v>3656</v>
      </c>
    </row>
    <row r="53" spans="1:3" s="1" customFormat="1" ht="15.75">
      <c r="A53" s="138" t="s">
        <v>79</v>
      </c>
      <c r="B53" s="139" t="s">
        <v>80</v>
      </c>
      <c r="C53" s="161">
        <v>2136</v>
      </c>
    </row>
    <row r="54" spans="1:3" s="1" customFormat="1" ht="15.75">
      <c r="A54" s="138" t="s">
        <v>81</v>
      </c>
      <c r="B54" s="139" t="s">
        <v>82</v>
      </c>
      <c r="C54" s="161">
        <v>618</v>
      </c>
    </row>
    <row r="55" spans="1:3" s="1" customFormat="1" ht="15.75">
      <c r="A55" s="138" t="s">
        <v>83</v>
      </c>
      <c r="B55" s="144" t="s">
        <v>84</v>
      </c>
      <c r="C55" s="161">
        <v>819</v>
      </c>
    </row>
    <row r="56" spans="1:3" s="1" customFormat="1" ht="15.75">
      <c r="A56" s="138" t="s">
        <v>85</v>
      </c>
      <c r="B56" s="139" t="s">
        <v>86</v>
      </c>
      <c r="C56" s="161">
        <v>1097</v>
      </c>
    </row>
    <row r="57" spans="1:3" s="1" customFormat="1" ht="15.75">
      <c r="A57" s="138" t="s">
        <v>87</v>
      </c>
      <c r="B57" s="139" t="s">
        <v>88</v>
      </c>
      <c r="C57" s="161">
        <v>1396</v>
      </c>
    </row>
    <row r="58" spans="1:3" s="1" customFormat="1" ht="15.75">
      <c r="A58" s="138" t="s">
        <v>89</v>
      </c>
      <c r="B58" s="139" t="s">
        <v>90</v>
      </c>
      <c r="C58" s="161">
        <v>553</v>
      </c>
    </row>
    <row r="59" spans="1:3" s="1" customFormat="1" ht="16.5" thickBot="1">
      <c r="A59" s="145" t="s">
        <v>91</v>
      </c>
      <c r="B59" s="146" t="s">
        <v>92</v>
      </c>
      <c r="C59" s="161">
        <v>239</v>
      </c>
    </row>
    <row r="60" spans="1:3" s="1" customFormat="1" ht="16.5" thickBot="1">
      <c r="A60" s="138" t="s">
        <v>93</v>
      </c>
      <c r="B60" s="149" t="s">
        <v>94</v>
      </c>
      <c r="C60" s="162">
        <v>937</v>
      </c>
    </row>
    <row r="61" spans="1:3" s="1" customFormat="1" ht="15.75">
      <c r="A61" s="163" t="s">
        <v>153</v>
      </c>
      <c r="B61" s="164" t="s">
        <v>154</v>
      </c>
      <c r="C61" s="165">
        <v>1500</v>
      </c>
    </row>
    <row r="62" spans="1:3" s="1" customFormat="1" ht="15.75">
      <c r="A62" s="163" t="s">
        <v>155</v>
      </c>
      <c r="B62" s="164" t="s">
        <v>156</v>
      </c>
      <c r="C62" s="165">
        <v>1950</v>
      </c>
    </row>
    <row r="63" spans="1:3" s="1" customFormat="1" ht="15.75">
      <c r="A63" s="163" t="s">
        <v>157</v>
      </c>
      <c r="B63" s="164" t="s">
        <v>158</v>
      </c>
      <c r="C63" s="165">
        <v>1900</v>
      </c>
    </row>
    <row r="64" spans="1:3" s="1" customFormat="1" ht="15.75">
      <c r="A64" s="163" t="s">
        <v>159</v>
      </c>
      <c r="B64" s="164" t="s">
        <v>160</v>
      </c>
      <c r="C64" s="165">
        <v>1400</v>
      </c>
    </row>
    <row r="65" spans="1:3" s="1" customFormat="1" ht="15.75">
      <c r="A65" s="163" t="s">
        <v>161</v>
      </c>
      <c r="B65" s="164" t="s">
        <v>162</v>
      </c>
      <c r="C65" s="165">
        <v>2100</v>
      </c>
    </row>
    <row r="66" spans="1:3" s="1" customFormat="1" ht="15.75">
      <c r="A66" s="163" t="s">
        <v>163</v>
      </c>
      <c r="B66" s="164" t="s">
        <v>164</v>
      </c>
      <c r="C66" s="165">
        <v>2200</v>
      </c>
    </row>
    <row r="67" spans="1:3" s="1" customFormat="1" ht="15.75">
      <c r="A67" s="163" t="s">
        <v>165</v>
      </c>
      <c r="B67" s="164" t="s">
        <v>166</v>
      </c>
      <c r="C67" s="165">
        <v>1600</v>
      </c>
    </row>
    <row r="68" spans="1:3" s="1" customFormat="1" ht="15.75">
      <c r="A68" s="163" t="s">
        <v>167</v>
      </c>
      <c r="B68" s="164" t="s">
        <v>168</v>
      </c>
      <c r="C68" s="165">
        <v>2100</v>
      </c>
    </row>
    <row r="69" spans="1:3" s="1" customFormat="1" ht="15.75">
      <c r="A69" s="163" t="s">
        <v>169</v>
      </c>
      <c r="B69" s="164" t="s">
        <v>170</v>
      </c>
      <c r="C69" s="165">
        <v>1000</v>
      </c>
    </row>
    <row r="70" spans="1:3" s="1" customFormat="1" ht="15.75">
      <c r="A70" s="166" t="s">
        <v>220</v>
      </c>
      <c r="B70" s="167" t="s">
        <v>145</v>
      </c>
      <c r="C70" s="161">
        <v>380</v>
      </c>
    </row>
    <row r="71" spans="1:3" s="1" customFormat="1" ht="25.5">
      <c r="A71" s="166" t="s">
        <v>221</v>
      </c>
      <c r="B71" s="167" t="s">
        <v>146</v>
      </c>
      <c r="C71" s="161">
        <v>800</v>
      </c>
    </row>
    <row r="72" spans="1:3" s="1" customFormat="1" ht="25.5">
      <c r="A72" s="166" t="s">
        <v>222</v>
      </c>
      <c r="B72" s="167" t="s">
        <v>223</v>
      </c>
      <c r="C72" s="161">
        <v>1400</v>
      </c>
    </row>
    <row r="73" spans="1:3" s="1" customFormat="1" ht="25.5">
      <c r="A73" s="166" t="s">
        <v>224</v>
      </c>
      <c r="B73" s="167" t="s">
        <v>225</v>
      </c>
      <c r="C73" s="161">
        <v>2500</v>
      </c>
    </row>
    <row r="74" spans="1:3" s="1" customFormat="1" ht="15.75">
      <c r="A74" s="166" t="s">
        <v>226</v>
      </c>
      <c r="B74" s="167" t="s">
        <v>147</v>
      </c>
      <c r="C74" s="161">
        <v>1100</v>
      </c>
    </row>
    <row r="75" spans="1:3" s="1" customFormat="1" ht="25.5">
      <c r="A75" s="166" t="s">
        <v>227</v>
      </c>
      <c r="B75" s="167" t="s">
        <v>148</v>
      </c>
      <c r="C75" s="161">
        <v>1700</v>
      </c>
    </row>
    <row r="76" spans="1:3" s="1" customFormat="1" ht="25.5">
      <c r="A76" s="166" t="s">
        <v>228</v>
      </c>
      <c r="B76" s="167" t="s">
        <v>149</v>
      </c>
      <c r="C76" s="161">
        <v>480</v>
      </c>
    </row>
    <row r="77" spans="1:3" s="1" customFormat="1" ht="38.25">
      <c r="A77" s="166" t="s">
        <v>229</v>
      </c>
      <c r="B77" s="167" t="s">
        <v>230</v>
      </c>
      <c r="C77" s="161">
        <v>600</v>
      </c>
    </row>
    <row r="78" spans="1:3" s="1" customFormat="1" ht="38.25">
      <c r="A78" s="166" t="s">
        <v>231</v>
      </c>
      <c r="B78" s="167" t="s">
        <v>232</v>
      </c>
      <c r="C78" s="161">
        <v>1460</v>
      </c>
    </row>
    <row r="79" spans="1:3" s="1" customFormat="1" ht="15.75">
      <c r="A79" s="166" t="s">
        <v>233</v>
      </c>
      <c r="B79" s="167" t="s">
        <v>150</v>
      </c>
      <c r="C79" s="161">
        <v>640</v>
      </c>
    </row>
    <row r="80" spans="1:3" s="1" customFormat="1" ht="15.75">
      <c r="A80" s="166" t="s">
        <v>234</v>
      </c>
      <c r="B80" s="167" t="s">
        <v>151</v>
      </c>
      <c r="C80" s="161">
        <v>3300</v>
      </c>
    </row>
    <row r="81" spans="1:3" s="1" customFormat="1" ht="25.5">
      <c r="A81" s="166" t="s">
        <v>132</v>
      </c>
      <c r="B81" s="167" t="s">
        <v>133</v>
      </c>
      <c r="C81" s="161">
        <v>1350</v>
      </c>
    </row>
    <row r="82" spans="1:3" s="1" customFormat="1" ht="15.75">
      <c r="A82" s="166" t="s">
        <v>134</v>
      </c>
      <c r="B82" s="167" t="s">
        <v>235</v>
      </c>
      <c r="C82" s="161">
        <v>1170</v>
      </c>
    </row>
    <row r="83" spans="1:3" s="1" customFormat="1" ht="38.25">
      <c r="A83" s="166" t="s">
        <v>135</v>
      </c>
      <c r="B83" s="167" t="s">
        <v>236</v>
      </c>
      <c r="C83" s="161">
        <v>700</v>
      </c>
    </row>
    <row r="84" spans="1:3" s="1" customFormat="1" ht="26.25" thickBot="1">
      <c r="A84" s="168" t="s">
        <v>136</v>
      </c>
      <c r="B84" s="169" t="s">
        <v>237</v>
      </c>
      <c r="C84" s="170">
        <v>1100</v>
      </c>
    </row>
    <row r="85" spans="1:3" ht="25.5">
      <c r="A85" s="166" t="s">
        <v>137</v>
      </c>
      <c r="B85" s="167" t="s">
        <v>238</v>
      </c>
      <c r="C85" s="161">
        <v>950</v>
      </c>
    </row>
    <row r="86" spans="1:3" ht="38.25">
      <c r="A86" s="166" t="s">
        <v>138</v>
      </c>
      <c r="B86" s="167" t="s">
        <v>239</v>
      </c>
      <c r="C86" s="161">
        <v>1700</v>
      </c>
    </row>
    <row r="87" spans="1:3" ht="25.5">
      <c r="A87" s="166" t="s">
        <v>205</v>
      </c>
      <c r="B87" s="167" t="s">
        <v>206</v>
      </c>
      <c r="C87" s="161">
        <v>850</v>
      </c>
    </row>
    <row r="88" spans="1:3" ht="25.5">
      <c r="A88" s="166" t="s">
        <v>208</v>
      </c>
      <c r="B88" s="167" t="s">
        <v>209</v>
      </c>
      <c r="C88" s="161">
        <v>850</v>
      </c>
    </row>
    <row r="89" spans="1:3" ht="25.5">
      <c r="A89" s="166" t="s">
        <v>139</v>
      </c>
      <c r="B89" s="167" t="s">
        <v>240</v>
      </c>
      <c r="C89" s="161">
        <v>2050</v>
      </c>
    </row>
    <row r="90" spans="1:3" ht="25.5">
      <c r="A90" s="166" t="s">
        <v>140</v>
      </c>
      <c r="B90" s="167" t="s">
        <v>241</v>
      </c>
      <c r="C90" s="161">
        <v>3100</v>
      </c>
    </row>
    <row r="91" spans="1:3" ht="12.75">
      <c r="A91" s="166" t="s">
        <v>141</v>
      </c>
      <c r="B91" s="167" t="s">
        <v>242</v>
      </c>
      <c r="C91" s="161">
        <v>1200</v>
      </c>
    </row>
    <row r="92" spans="1:3" ht="12.75">
      <c r="A92" s="166" t="s">
        <v>142</v>
      </c>
      <c r="B92" s="167" t="s">
        <v>243</v>
      </c>
      <c r="C92" s="161">
        <v>2900</v>
      </c>
    </row>
    <row r="93" spans="1:3" ht="12.75">
      <c r="A93" s="166" t="s">
        <v>143</v>
      </c>
      <c r="B93" s="167" t="s">
        <v>244</v>
      </c>
      <c r="C93" s="161">
        <v>5500</v>
      </c>
    </row>
  </sheetData>
  <sheetProtection selectLockedCells="1"/>
  <autoFilter ref="A6:C6">
    <sortState ref="A7:C93">
      <sortCondition sortBy="value" ref="A7:A93"/>
    </sortState>
  </autoFilter>
  <mergeCells count="1">
    <mergeCell ref="A2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2016-09-28T08:18:18Z</cp:lastPrinted>
  <dcterms:created xsi:type="dcterms:W3CDTF">2008-07-24T09:02:43Z</dcterms:created>
  <dcterms:modified xsi:type="dcterms:W3CDTF">2018-10-10T13:18:07Z</dcterms:modified>
  <cp:category/>
  <cp:version/>
  <cp:contentType/>
  <cp:contentStatus/>
</cp:coreProperties>
</file>