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85" tabRatio="599" activeTab="0"/>
  </bookViews>
  <sheets>
    <sheet name="obrazec ПЛ1-П" sheetId="1" r:id="rId1"/>
    <sheet name="prim_paketi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<sst xmlns="http://schemas.openxmlformats.org/spreadsheetml/2006/main" count="53" uniqueCount="44">
  <si>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П   Л  А Н  </t>
  </si>
  <si>
    <t>ИМП1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</si>
  <si>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</si>
  <si>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</si>
  <si>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</si>
  <si>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</si>
  <si>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</si>
  <si>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</si>
  <si>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</si>
  <si>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</si>
  <si>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</si>
  <si>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</si>
  <si>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</si>
  <si>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</si>
  <si>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</si>
  <si>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>Р.бр.</t>
  </si>
  <si>
    <t>Шифра</t>
  </si>
  <si>
    <t>Вкупен износ</t>
  </si>
  <si>
    <t>Износ</t>
  </si>
  <si>
    <t>8 (4*7)</t>
  </si>
  <si>
    <t>10 (4*9)</t>
  </si>
  <si>
    <t>Вкупно:</t>
  </si>
  <si>
    <t>ЈЗУ Здравствени домови</t>
  </si>
  <si>
    <t xml:space="preserve">ПЛ1 -  П </t>
  </si>
  <si>
    <t xml:space="preserve">Здравствена установа </t>
  </si>
  <si>
    <t>Број на тимови месечно Х 3 за кв</t>
  </si>
  <si>
    <t>Опис на примарен пакет</t>
  </si>
  <si>
    <t>референтна цена</t>
  </si>
  <si>
    <t xml:space="preserve">Итна помош </t>
  </si>
  <si>
    <t>Преглед и стручно мислење за здравствена состојба на осигуреникот од страна на лекарска комисија</t>
  </si>
  <si>
    <t>6 ( 4*5)</t>
  </si>
  <si>
    <t>12 (4*11)</t>
  </si>
  <si>
    <t>13 (6+8+10+12)</t>
  </si>
  <si>
    <t xml:space="preserve">    </t>
  </si>
  <si>
    <t>ПРЕ8</t>
  </si>
  <si>
    <t>Рурален тим</t>
  </si>
  <si>
    <t>Составил,_______________________</t>
  </si>
  <si>
    <t>референтна 
цена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</si>
  <si>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</si>
  <si>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</si>
  <si>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</si>
  <si>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</si>
  <si>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на пакети за превентивна здравствена заштита, итна помош и домашно лекување 2019 година</t>
  </si>
  <si>
    <t>Во _____________________на  __________2018__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</si>
</sst>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StobiSerif Regular"/>
      <family val="0"/>
    </font>
    <font>
      <sz val="8"/>
      <color indexed="8"/>
      <name val="StobiSerif Regular"/>
      <family val="0"/>
    </font>
    <font>
      <b/>
      <sz val="9"/>
      <color indexed="8"/>
      <name val="StobiSerif Regular"/>
      <family val="0"/>
    </font>
    <font>
      <sz val="9"/>
      <color indexed="8"/>
      <name val="StobiSerif Regula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4" fillId="0" borderId="16" xfId="0" applyNumberFormat="1" applyFont="1" applyBorder="1" applyAlignment="1" applyProtection="1">
      <alignment vertical="center" wrapText="1"/>
      <protection/>
    </xf>
    <xf numFmtId="3" fontId="2" fillId="33" borderId="17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19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3" fontId="3" fillId="34" borderId="24" xfId="0" applyNumberFormat="1" applyFont="1" applyFill="1" applyBorder="1" applyAlignment="1" applyProtection="1">
      <alignment vertical="center" wrapText="1"/>
      <protection/>
    </xf>
    <xf numFmtId="3" fontId="3" fillId="34" borderId="25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9" fillId="0" borderId="29" xfId="55" applyNumberFormat="1" applyFont="1" applyBorder="1" applyAlignment="1">
      <alignment horizontal="center"/>
      <protection/>
    </xf>
    <xf numFmtId="3" fontId="9" fillId="0" borderId="30" xfId="55" applyNumberFormat="1" applyFont="1" applyBorder="1" applyAlignment="1">
      <alignment horizontal="center"/>
      <protection/>
    </xf>
    <xf numFmtId="3" fontId="9" fillId="0" borderId="31" xfId="55" applyNumberFormat="1" applyFont="1" applyBorder="1" applyAlignment="1">
      <alignment horizontal="right"/>
      <protection/>
    </xf>
    <xf numFmtId="3" fontId="9" fillId="0" borderId="32" xfId="55" applyNumberFormat="1" applyFont="1" applyBorder="1" applyAlignment="1">
      <alignment horizontal="right"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12" xfId="55" applyNumberFormat="1" applyFont="1" applyBorder="1" applyAlignment="1">
      <alignment horizontal="right"/>
      <protection/>
    </xf>
    <xf numFmtId="3" fontId="7" fillId="0" borderId="0" xfId="0" applyNumberFormat="1" applyFont="1" applyAlignment="1">
      <alignment/>
    </xf>
    <xf numFmtId="0" fontId="28" fillId="0" borderId="21" xfId="0" applyFont="1" applyFill="1" applyBorder="1" applyAlignment="1" applyProtection="1">
      <alignment horizontal="center"/>
      <protection/>
    </xf>
    <xf numFmtId="0" fontId="28" fillId="0" borderId="33" xfId="0" applyFont="1" applyFill="1" applyBorder="1" applyAlignment="1" applyProtection="1">
      <alignment horizontal="center"/>
      <protection/>
    </xf>
    <xf numFmtId="3" fontId="28" fillId="0" borderId="21" xfId="0" applyNumberFormat="1" applyFont="1" applyFill="1" applyBorder="1" applyAlignment="1" applyProtection="1">
      <alignment horizontal="center"/>
      <protection/>
    </xf>
    <xf numFmtId="3" fontId="28" fillId="0" borderId="34" xfId="0" applyNumberFormat="1" applyFont="1" applyFill="1" applyBorder="1" applyAlignment="1" applyProtection="1">
      <alignment horizontal="center"/>
      <protection/>
    </xf>
    <xf numFmtId="3" fontId="28" fillId="0" borderId="35" xfId="0" applyNumberFormat="1" applyFont="1" applyFill="1" applyBorder="1" applyAlignment="1" applyProtection="1">
      <alignment horizontal="center"/>
      <protection/>
    </xf>
    <xf numFmtId="3" fontId="28" fillId="0" borderId="36" xfId="0" applyNumberFormat="1" applyFont="1" applyFill="1" applyBorder="1" applyAlignment="1" applyProtection="1">
      <alignment horizontal="center"/>
      <protection/>
    </xf>
    <xf numFmtId="3" fontId="28" fillId="0" borderId="37" xfId="0" applyNumberFormat="1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0" fontId="28" fillId="0" borderId="0" xfId="0" applyFont="1" applyAlignment="1" applyProtection="1">
      <alignment/>
      <protection/>
    </xf>
    <xf numFmtId="3" fontId="3" fillId="34" borderId="38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26" xfId="0" applyNumberFormat="1" applyFont="1" applyFill="1" applyBorder="1" applyAlignment="1" applyProtection="1">
      <alignment vertical="center" wrapText="1"/>
      <protection/>
    </xf>
    <xf numFmtId="3" fontId="3" fillId="34" borderId="27" xfId="0" applyNumberFormat="1" applyFont="1" applyFill="1" applyBorder="1" applyAlignment="1" applyProtection="1">
      <alignment vertical="center" wrapText="1"/>
      <protection/>
    </xf>
    <xf numFmtId="3" fontId="10" fillId="0" borderId="30" xfId="55" applyNumberFormat="1" applyFont="1" applyBorder="1" applyAlignment="1">
      <alignment vertical="center" wrapText="1"/>
      <protection/>
    </xf>
    <xf numFmtId="3" fontId="10" fillId="0" borderId="29" xfId="55" applyNumberFormat="1" applyFont="1" applyBorder="1" applyAlignment="1">
      <alignment vertical="center" wrapText="1"/>
      <protection/>
    </xf>
    <xf numFmtId="3" fontId="10" fillId="0" borderId="11" xfId="55" applyNumberFormat="1" applyFont="1" applyBorder="1" applyAlignment="1">
      <alignment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/>
    </xf>
    <xf numFmtId="3" fontId="28" fillId="5" borderId="39" xfId="0" applyNumberFormat="1" applyFont="1" applyFill="1" applyBorder="1" applyAlignment="1" applyProtection="1">
      <alignment horizontal="center" vertical="center" wrapText="1"/>
      <protection/>
    </xf>
    <xf numFmtId="3" fontId="28" fillId="5" borderId="40" xfId="0" applyNumberFormat="1" applyFont="1" applyFill="1" applyBorder="1" applyAlignment="1" applyProtection="1">
      <alignment horizontal="center" vertical="center"/>
      <protection/>
    </xf>
    <xf numFmtId="3" fontId="28" fillId="5" borderId="41" xfId="0" applyNumberFormat="1" applyFont="1" applyFill="1" applyBorder="1" applyAlignment="1" applyProtection="1">
      <alignment horizontal="center" vertical="center" wrapText="1"/>
      <protection/>
    </xf>
    <xf numFmtId="3" fontId="28" fillId="5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/>
    </xf>
    <xf numFmtId="3" fontId="6" fillId="0" borderId="51" xfId="0" applyNumberFormat="1" applyFont="1" applyFill="1" applyBorder="1" applyAlignment="1" applyProtection="1">
      <alignment horizontal="center" vertical="center"/>
      <protection/>
    </xf>
    <xf numFmtId="3" fontId="6" fillId="0" borderId="52" xfId="0" applyNumberFormat="1" applyFont="1" applyFill="1" applyBorder="1" applyAlignment="1" applyProtection="1">
      <alignment horizontal="center" vertical="center"/>
      <protection/>
    </xf>
    <xf numFmtId="0" fontId="28" fillId="5" borderId="53" xfId="0" applyFont="1" applyFill="1" applyBorder="1" applyAlignment="1" applyProtection="1">
      <alignment horizontal="center" vertical="center" wrapText="1"/>
      <protection/>
    </xf>
    <xf numFmtId="0" fontId="28" fillId="5" borderId="54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28" fillId="5" borderId="55" xfId="0" applyFont="1" applyFill="1" applyBorder="1" applyAlignment="1" applyProtection="1">
      <alignment horizontal="center" vertical="center" wrapText="1"/>
      <protection/>
    </xf>
    <xf numFmtId="0" fontId="28" fillId="5" borderId="56" xfId="0" applyFont="1" applyFill="1" applyBorder="1" applyAlignment="1" applyProtection="1">
      <alignment horizontal="center" vertical="center" wrapText="1"/>
      <protection/>
    </xf>
    <xf numFmtId="0" fontId="28" fillId="5" borderId="57" xfId="0" applyFont="1" applyFill="1" applyBorder="1" applyAlignment="1" applyProtection="1">
      <alignment horizontal="center" vertical="center" wrapText="1"/>
      <protection/>
    </xf>
    <xf numFmtId="0" fontId="28" fillId="5" borderId="58" xfId="0" applyFont="1" applyFill="1" applyBorder="1" applyAlignment="1" applyProtection="1">
      <alignment horizontal="center" vertical="center" wrapText="1"/>
      <protection/>
    </xf>
    <xf numFmtId="3" fontId="28" fillId="5" borderId="55" xfId="0" applyNumberFormat="1" applyFont="1" applyFill="1" applyBorder="1" applyAlignment="1" applyProtection="1">
      <alignment horizontal="center" vertical="center" wrapText="1"/>
      <protection/>
    </xf>
    <xf numFmtId="3" fontId="28" fillId="5" borderId="56" xfId="0" applyNumberFormat="1" applyFont="1" applyFill="1" applyBorder="1" applyAlignment="1" applyProtection="1">
      <alignment horizontal="center" vertical="center" wrapText="1"/>
      <protection/>
    </xf>
    <xf numFmtId="0" fontId="0" fillId="33" borderId="59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6" fillId="35" borderId="60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 applyProtection="1">
      <alignment horizontal="center" vertical="center" wrapText="1"/>
      <protection locked="0"/>
    </xf>
    <xf numFmtId="0" fontId="6" fillId="35" borderId="63" xfId="0" applyFont="1" applyFill="1" applyBorder="1" applyAlignment="1" applyProtection="1">
      <alignment horizontal="center" vertical="center" wrapText="1"/>
      <protection locked="0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3" fontId="9" fillId="0" borderId="30" xfId="55" applyNumberFormat="1" applyFont="1" applyBorder="1" applyAlignment="1" applyProtection="1">
      <alignment horizontal="center"/>
      <protection locked="0"/>
    </xf>
    <xf numFmtId="3" fontId="9" fillId="0" borderId="29" xfId="55" applyNumberFormat="1" applyFont="1" applyBorder="1" applyAlignment="1" applyProtection="1">
      <alignment horizontal="center"/>
      <protection locked="0"/>
    </xf>
    <xf numFmtId="3" fontId="9" fillId="0" borderId="11" xfId="55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66675</xdr:rowOff>
    </xdr:from>
    <xdr:to>
      <xdr:col>13</xdr:col>
      <xdr:colOff>762000</xdr:colOff>
      <xdr:row>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638800"/>
          <a:ext cx="10382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Соодветно во колоните 5, 7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9 и 11  треба да се пополни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постојниот број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кои се ангажирани за изведување на здравственат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услуга дефинирана со примарниот пакет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Дефиниција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сочинуваат лекар и сестра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итна помош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домашно лекување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презмете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а  програмот сам ќе превземе назив на пакетот и неговата референтна цена 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 на  образецот ПЛ1-П.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е 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( без децимали ). Не смеат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брише некој внесен податок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Означете ја ќелијата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 проред)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тогаш ке се јави грешка во колоните 6 или 8 или 10  или  12  и 13.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 потишан од овластеното  лице се доставува до ФЗОМ заедно со понудата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15</xdr:row>
      <xdr:rowOff>28575</xdr:rowOff>
    </xdr:from>
    <xdr:to>
      <xdr:col>14</xdr:col>
      <xdr:colOff>142875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0275" y="3105150"/>
          <a:ext cx="4495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презмете од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превземеописот на пакетот и неговата референтна цена  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heet-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 образецот ПЛ1-П.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247650</xdr:colOff>
      <xdr:row>15</xdr:row>
      <xdr:rowOff>9525</xdr:rowOff>
    </xdr:from>
    <xdr:to>
      <xdr:col>6</xdr:col>
      <xdr:colOff>95250</xdr:colOff>
      <xdr:row>28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3086100"/>
          <a:ext cx="48291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.( без децимали ). Не смее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келијата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-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тогаш ке се јави грешка во колоните 9 и  10.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предходниот.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 ,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PageLayoutView="0" workbookViewId="0" topLeftCell="A1">
      <selection activeCell="E3" sqref="E3:N3"/>
    </sheetView>
  </sheetViews>
  <sheetFormatPr defaultColWidth="8.8515625" defaultRowHeight="12.75"/>
  <cols>
    <col min="1" max="1" width="3.7109375" style="1" customWidth="1"/>
    <col min="2" max="2" width="5.28125" style="7" customWidth="1"/>
    <col min="3" max="3" width="7.00390625" style="5" customWidth="1"/>
    <col min="4" max="4" width="29.421875" style="1" customWidth="1"/>
    <col min="5" max="5" width="11.8515625" style="8" customWidth="1"/>
    <col min="6" max="6" width="11.57421875" style="8" customWidth="1"/>
    <col min="7" max="7" width="10.8515625" style="8" customWidth="1"/>
    <col min="8" max="8" width="12.28125" style="8" customWidth="1"/>
    <col min="9" max="9" width="10.7109375" style="8" customWidth="1"/>
    <col min="10" max="10" width="12.57421875" style="8" customWidth="1"/>
    <col min="11" max="11" width="10.7109375" style="8" customWidth="1"/>
    <col min="12" max="12" width="12.7109375" style="8" customWidth="1"/>
    <col min="13" max="13" width="9.7109375" style="8" customWidth="1"/>
    <col min="14" max="14" width="15.421875" style="1" customWidth="1"/>
    <col min="15" max="15" width="1.421875" style="1" customWidth="1"/>
    <col min="16" max="16384" width="8.8515625" style="1" customWidth="1"/>
  </cols>
  <sheetData>
    <row r="1" spans="2:13" ht="46.5" customHeight="1" thickBot="1">
      <c r="B1" s="67" t="s">
        <v>22</v>
      </c>
      <c r="C1" s="68"/>
      <c r="D1" s="68"/>
      <c r="E1" s="69"/>
      <c r="F1" s="17"/>
      <c r="G1" s="17"/>
      <c r="H1" s="10"/>
      <c r="L1" s="77" t="s">
        <v>23</v>
      </c>
      <c r="M1" s="78"/>
    </row>
    <row r="2" ht="18.75" customHeight="1">
      <c r="B2" s="2"/>
    </row>
    <row r="3" spans="2:18" ht="29.25" customHeight="1">
      <c r="B3" s="2" t="s">
        <v>24</v>
      </c>
      <c r="E3" s="85" t="s">
        <v>33</v>
      </c>
      <c r="F3" s="86"/>
      <c r="G3" s="86"/>
      <c r="H3" s="86"/>
      <c r="I3" s="86"/>
      <c r="J3" s="86"/>
      <c r="K3" s="86"/>
      <c r="L3" s="86"/>
      <c r="M3" s="86"/>
      <c r="N3" s="86"/>
      <c r="Q3" s="6"/>
      <c r="R3" s="6"/>
    </row>
    <row r="4" spans="2:18" ht="12.75">
      <c r="B4" s="2"/>
      <c r="E4" s="11"/>
      <c r="F4" s="11"/>
      <c r="G4" s="11"/>
      <c r="H4" s="11"/>
      <c r="I4" s="11"/>
      <c r="J4" s="11"/>
      <c r="K4" s="11"/>
      <c r="L4" s="11"/>
      <c r="Q4" s="6"/>
      <c r="R4" s="6"/>
    </row>
    <row r="5" spans="2:18" ht="12.75"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Q5" s="6"/>
      <c r="R5" s="6"/>
    </row>
    <row r="6" spans="2:13" ht="12.75">
      <c r="B6" s="71" t="s">
        <v>42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13" ht="13.5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2:14" s="3" customFormat="1" ht="15" customHeight="1" thickBot="1">
      <c r="B8" s="79" t="s">
        <v>15</v>
      </c>
      <c r="C8" s="81" t="s">
        <v>16</v>
      </c>
      <c r="D8" s="79" t="s">
        <v>26</v>
      </c>
      <c r="E8" s="83" t="s">
        <v>37</v>
      </c>
      <c r="F8" s="72" t="s">
        <v>38</v>
      </c>
      <c r="G8" s="73"/>
      <c r="H8" s="72" t="s">
        <v>39</v>
      </c>
      <c r="I8" s="73"/>
      <c r="J8" s="74" t="s">
        <v>40</v>
      </c>
      <c r="K8" s="74"/>
      <c r="L8" s="72" t="s">
        <v>41</v>
      </c>
      <c r="M8" s="73"/>
      <c r="N8" s="75" t="s">
        <v>17</v>
      </c>
    </row>
    <row r="9" spans="2:14" s="3" customFormat="1" ht="35.25" thickBot="1" thickTop="1">
      <c r="B9" s="80"/>
      <c r="C9" s="82"/>
      <c r="D9" s="80"/>
      <c r="E9" s="84"/>
      <c r="F9" s="59" t="s">
        <v>25</v>
      </c>
      <c r="G9" s="60" t="s">
        <v>18</v>
      </c>
      <c r="H9" s="59" t="s">
        <v>25</v>
      </c>
      <c r="I9" s="60" t="s">
        <v>18</v>
      </c>
      <c r="J9" s="61" t="s">
        <v>25</v>
      </c>
      <c r="K9" s="62" t="s">
        <v>18</v>
      </c>
      <c r="L9" s="59" t="s">
        <v>25</v>
      </c>
      <c r="M9" s="60" t="s">
        <v>18</v>
      </c>
      <c r="N9" s="76"/>
    </row>
    <row r="10" spans="2:14" s="49" customFormat="1" ht="11.25" customHeight="1" thickBot="1">
      <c r="B10" s="41">
        <v>1</v>
      </c>
      <c r="C10" s="42">
        <v>2</v>
      </c>
      <c r="D10" s="41">
        <v>3</v>
      </c>
      <c r="E10" s="43">
        <v>4</v>
      </c>
      <c r="F10" s="44">
        <v>5</v>
      </c>
      <c r="G10" s="45" t="s">
        <v>30</v>
      </c>
      <c r="H10" s="44">
        <v>7</v>
      </c>
      <c r="I10" s="45" t="s">
        <v>19</v>
      </c>
      <c r="J10" s="46">
        <v>9</v>
      </c>
      <c r="K10" s="47" t="s">
        <v>20</v>
      </c>
      <c r="L10" s="44">
        <v>11</v>
      </c>
      <c r="M10" s="45" t="s">
        <v>31</v>
      </c>
      <c r="N10" s="48" t="s">
        <v>32</v>
      </c>
    </row>
    <row r="11" spans="2:15" ht="18.75" customHeight="1">
      <c r="B11" s="63">
        <v>1</v>
      </c>
      <c r="C11" s="95"/>
      <c r="D11" s="25">
        <f>IF(O11&gt;3,VLOOKUP(C11,prim_paketi!$B$5:$D$13,2),"")</f>
      </c>
      <c r="E11" s="21">
        <f>IF(O11&gt;3,VLOOKUP(C11,prim_paketi!$B$5:$D$13,3),"")</f>
      </c>
      <c r="F11" s="22"/>
      <c r="G11" s="23">
        <f>IF(O11&gt;0,E11*F11,0)</f>
        <v>0</v>
      </c>
      <c r="H11" s="22"/>
      <c r="I11" s="23">
        <f aca="true" t="shared" si="0" ref="I11:I19">IF(O11&gt;0,E11*H11,0)</f>
        <v>0</v>
      </c>
      <c r="J11" s="22"/>
      <c r="K11" s="24">
        <f aca="true" t="shared" si="1" ref="K11:K19">IF(O11&gt;0,E11*J11,0)</f>
        <v>0</v>
      </c>
      <c r="L11" s="22"/>
      <c r="M11" s="23">
        <f aca="true" t="shared" si="2" ref="M11:M19">IF(O11&gt;0,E11*L11,0)</f>
        <v>0</v>
      </c>
      <c r="N11" s="52">
        <f>G11+I11+K11+M11</f>
        <v>0</v>
      </c>
      <c r="O11" s="1">
        <f>LEN(C11)</f>
        <v>0</v>
      </c>
    </row>
    <row r="12" spans="2:15" ht="18.75" customHeight="1">
      <c r="B12" s="64">
        <v>2</v>
      </c>
      <c r="C12" s="96"/>
      <c r="D12" s="25">
        <f>IF(O12&gt;3,VLOOKUP(C12,prim_paketi!$B$5:$D$13,2),"")</f>
      </c>
      <c r="E12" s="21">
        <f>IF(O12&gt;3,VLOOKUP(C12,prim_paketi!$B$5:$D$13,3),"")</f>
      </c>
      <c r="F12" s="18"/>
      <c r="G12" s="19">
        <f aca="true" t="shared" si="3" ref="G12:G19">IF(O12&gt;0,E12*F12,0)</f>
        <v>0</v>
      </c>
      <c r="H12" s="18"/>
      <c r="I12" s="19">
        <f t="shared" si="0"/>
        <v>0</v>
      </c>
      <c r="J12" s="18"/>
      <c r="K12" s="20">
        <f t="shared" si="1"/>
        <v>0</v>
      </c>
      <c r="L12" s="18"/>
      <c r="M12" s="19">
        <f t="shared" si="2"/>
        <v>0</v>
      </c>
      <c r="N12" s="53">
        <f aca="true" t="shared" si="4" ref="N12:N17">G12+I12+K12+M12</f>
        <v>0</v>
      </c>
      <c r="O12" s="1">
        <f aca="true" t="shared" si="5" ref="O12:O19">LEN(C12)</f>
        <v>0</v>
      </c>
    </row>
    <row r="13" spans="2:15" ht="18.75" customHeight="1">
      <c r="B13" s="64">
        <v>3</v>
      </c>
      <c r="C13" s="96"/>
      <c r="D13" s="25">
        <f>IF(O13&gt;3,VLOOKUP(C13,prim_paketi!$B$5:$D$13,2),"")</f>
      </c>
      <c r="E13" s="21">
        <f>IF(O13&gt;3,VLOOKUP(C13,prim_paketi!$B$5:$D$13,3),"")</f>
      </c>
      <c r="F13" s="18"/>
      <c r="G13" s="19">
        <f t="shared" si="3"/>
        <v>0</v>
      </c>
      <c r="H13" s="18"/>
      <c r="I13" s="19">
        <f t="shared" si="0"/>
        <v>0</v>
      </c>
      <c r="J13" s="18"/>
      <c r="K13" s="20">
        <f t="shared" si="1"/>
        <v>0</v>
      </c>
      <c r="L13" s="18"/>
      <c r="M13" s="19">
        <f t="shared" si="2"/>
        <v>0</v>
      </c>
      <c r="N13" s="53">
        <f t="shared" si="4"/>
        <v>0</v>
      </c>
      <c r="O13" s="1">
        <f t="shared" si="5"/>
        <v>0</v>
      </c>
    </row>
    <row r="14" spans="2:15" ht="26.25" customHeight="1">
      <c r="B14" s="64">
        <v>4</v>
      </c>
      <c r="C14" s="96"/>
      <c r="D14" s="25">
        <f>IF(O14&gt;3,VLOOKUP(C14,prim_paketi!$B$5:$D$13,2),"")</f>
      </c>
      <c r="E14" s="21">
        <f>IF(O14&gt;3,VLOOKUP(C14,prim_paketi!$B$5:$D$13,3),"")</f>
      </c>
      <c r="F14" s="18"/>
      <c r="G14" s="19">
        <f t="shared" si="3"/>
        <v>0</v>
      </c>
      <c r="H14" s="18"/>
      <c r="I14" s="19">
        <f t="shared" si="0"/>
        <v>0</v>
      </c>
      <c r="J14" s="18"/>
      <c r="K14" s="20">
        <f t="shared" si="1"/>
        <v>0</v>
      </c>
      <c r="L14" s="18"/>
      <c r="M14" s="19">
        <f t="shared" si="2"/>
        <v>0</v>
      </c>
      <c r="N14" s="53">
        <f t="shared" si="4"/>
        <v>0</v>
      </c>
      <c r="O14" s="1">
        <f t="shared" si="5"/>
        <v>0</v>
      </c>
    </row>
    <row r="15" spans="2:15" ht="18.75" customHeight="1">
      <c r="B15" s="64">
        <v>5</v>
      </c>
      <c r="C15" s="96"/>
      <c r="D15" s="25">
        <f>IF(O15&gt;3,VLOOKUP(C15,prim_paketi!$B$5:$D$13,2),"")</f>
      </c>
      <c r="E15" s="21">
        <f>IF(O15&gt;3,VLOOKUP(C15,prim_paketi!$B$5:$D$13,3),"")</f>
      </c>
      <c r="F15" s="18"/>
      <c r="G15" s="19">
        <f t="shared" si="3"/>
        <v>0</v>
      </c>
      <c r="H15" s="18"/>
      <c r="I15" s="19">
        <f t="shared" si="0"/>
        <v>0</v>
      </c>
      <c r="J15" s="18"/>
      <c r="K15" s="20">
        <f t="shared" si="1"/>
        <v>0</v>
      </c>
      <c r="L15" s="18"/>
      <c r="M15" s="19">
        <f t="shared" si="2"/>
        <v>0</v>
      </c>
      <c r="N15" s="53">
        <f t="shared" si="4"/>
        <v>0</v>
      </c>
      <c r="O15" s="1">
        <f t="shared" si="5"/>
        <v>0</v>
      </c>
    </row>
    <row r="16" spans="2:15" ht="18.75" customHeight="1">
      <c r="B16" s="64">
        <v>6</v>
      </c>
      <c r="C16" s="96"/>
      <c r="D16" s="25">
        <f>IF(O16&gt;3,VLOOKUP(C16,prim_paketi!$B$5:$D$13,2),"")</f>
      </c>
      <c r="E16" s="21">
        <f>IF(O16&gt;3,VLOOKUP(C16,prim_paketi!$B$5:$D$13,3),"")</f>
      </c>
      <c r="F16" s="18"/>
      <c r="G16" s="19">
        <f t="shared" si="3"/>
        <v>0</v>
      </c>
      <c r="H16" s="18"/>
      <c r="I16" s="19">
        <f t="shared" si="0"/>
        <v>0</v>
      </c>
      <c r="J16" s="18"/>
      <c r="K16" s="20">
        <f t="shared" si="1"/>
        <v>0</v>
      </c>
      <c r="L16" s="18"/>
      <c r="M16" s="19">
        <f t="shared" si="2"/>
        <v>0</v>
      </c>
      <c r="N16" s="53">
        <f t="shared" si="4"/>
        <v>0</v>
      </c>
      <c r="O16" s="1">
        <f t="shared" si="5"/>
        <v>0</v>
      </c>
    </row>
    <row r="17" spans="2:15" ht="18.75" customHeight="1">
      <c r="B17" s="64">
        <v>7</v>
      </c>
      <c r="C17" s="96"/>
      <c r="D17" s="25">
        <f>IF(O17&gt;3,VLOOKUP(C17,prim_paketi!$B$5:$D$13,2),"")</f>
      </c>
      <c r="E17" s="21">
        <f>IF(O17&gt;3,VLOOKUP(C17,prim_paketi!$B$5:$D$13,3),"")</f>
      </c>
      <c r="F17" s="18"/>
      <c r="G17" s="19">
        <f t="shared" si="3"/>
        <v>0</v>
      </c>
      <c r="H17" s="18"/>
      <c r="I17" s="19">
        <f t="shared" si="0"/>
        <v>0</v>
      </c>
      <c r="J17" s="18"/>
      <c r="K17" s="20">
        <f t="shared" si="1"/>
        <v>0</v>
      </c>
      <c r="L17" s="18"/>
      <c r="M17" s="19">
        <f t="shared" si="2"/>
        <v>0</v>
      </c>
      <c r="N17" s="53">
        <f t="shared" si="4"/>
        <v>0</v>
      </c>
      <c r="O17" s="1">
        <f t="shared" si="5"/>
        <v>0</v>
      </c>
    </row>
    <row r="18" spans="2:15" ht="18.75" customHeight="1">
      <c r="B18" s="64">
        <v>8</v>
      </c>
      <c r="C18" s="96"/>
      <c r="D18" s="25">
        <f>IF(O18&gt;3,VLOOKUP(C18,prim_paketi!$B$5:$D$13,2),"")</f>
      </c>
      <c r="E18" s="21">
        <f>IF(O18&gt;3,VLOOKUP(C18,prim_paketi!$B$5:$D$13,3),"")</f>
      </c>
      <c r="F18" s="18"/>
      <c r="G18" s="19">
        <f t="shared" si="3"/>
        <v>0</v>
      </c>
      <c r="H18" s="18"/>
      <c r="I18" s="19">
        <f t="shared" si="0"/>
        <v>0</v>
      </c>
      <c r="J18" s="18"/>
      <c r="K18" s="20">
        <f t="shared" si="1"/>
        <v>0</v>
      </c>
      <c r="L18" s="18"/>
      <c r="M18" s="19">
        <f t="shared" si="2"/>
        <v>0</v>
      </c>
      <c r="N18" s="53">
        <f>G18+I18+K18+M18</f>
        <v>0</v>
      </c>
      <c r="O18" s="1">
        <f t="shared" si="5"/>
        <v>0</v>
      </c>
    </row>
    <row r="19" spans="2:15" ht="18.75" customHeight="1" thickBot="1">
      <c r="B19" s="64">
        <v>9</v>
      </c>
      <c r="C19" s="97"/>
      <c r="D19" s="25">
        <f>IF(O19&gt;3,VLOOKUP(C19,prim_paketi!$B$5:$D$13,2),"")</f>
      </c>
      <c r="E19" s="21">
        <f>IF(O19&gt;3,VLOOKUP(C19,prim_paketi!$B$5:$D$13,3),"")</f>
      </c>
      <c r="F19" s="18"/>
      <c r="G19" s="19">
        <f t="shared" si="3"/>
        <v>0</v>
      </c>
      <c r="H19" s="18"/>
      <c r="I19" s="19">
        <f t="shared" si="0"/>
        <v>0</v>
      </c>
      <c r="J19" s="18"/>
      <c r="K19" s="20">
        <f t="shared" si="1"/>
        <v>0</v>
      </c>
      <c r="L19" s="18"/>
      <c r="M19" s="19">
        <f t="shared" si="2"/>
        <v>0</v>
      </c>
      <c r="N19" s="53">
        <f>G19+I19+K19+M19</f>
        <v>0</v>
      </c>
      <c r="O19" s="1">
        <f t="shared" si="5"/>
        <v>0</v>
      </c>
    </row>
    <row r="20" spans="2:14" ht="16.5" customHeight="1" thickBot="1">
      <c r="B20" s="26"/>
      <c r="C20" s="27"/>
      <c r="D20" s="65" t="s">
        <v>21</v>
      </c>
      <c r="E20" s="66"/>
      <c r="F20" s="28"/>
      <c r="G20" s="50">
        <f>SUM(G11:G19)</f>
        <v>0</v>
      </c>
      <c r="H20" s="29"/>
      <c r="I20" s="50">
        <f>SUM(I11:I19)</f>
        <v>0</v>
      </c>
      <c r="J20" s="30"/>
      <c r="K20" s="50">
        <f>SUM(K11:K19)</f>
        <v>0</v>
      </c>
      <c r="L20" s="30"/>
      <c r="M20" s="50">
        <f>SUM(M11:M19)</f>
        <v>0</v>
      </c>
      <c r="N20" s="51">
        <f>SUM(N11:N19)</f>
        <v>0</v>
      </c>
    </row>
    <row r="22" spans="2:6" ht="12.75">
      <c r="B22" s="58" t="s">
        <v>43</v>
      </c>
      <c r="E22" s="1"/>
      <c r="F22" s="8" t="s">
        <v>36</v>
      </c>
    </row>
    <row r="24" spans="2:13" ht="12.75">
      <c r="B24" s="4"/>
      <c r="M24" s="9"/>
    </row>
    <row r="25" spans="2:13" ht="12.75">
      <c r="B25" s="4"/>
      <c r="M25" s="9"/>
    </row>
    <row r="26" spans="2:13" ht="12.75">
      <c r="B26" s="4"/>
      <c r="M26" s="9"/>
    </row>
    <row r="27" spans="2:13" ht="12.75">
      <c r="B27" s="4"/>
      <c r="M27" s="9"/>
    </row>
    <row r="28" spans="2:13" ht="12.75">
      <c r="B28" s="4"/>
      <c r="M28" s="9"/>
    </row>
    <row r="29" spans="2:13" ht="12.75">
      <c r="B29" s="4"/>
      <c r="M29" s="9"/>
    </row>
    <row r="30" spans="2:13" ht="12.75">
      <c r="B30" s="4"/>
      <c r="M30" s="9"/>
    </row>
  </sheetData>
  <sheetProtection sheet="1" formatRows="0" insertColumns="0" selectLockedCells="1"/>
  <mergeCells count="16">
    <mergeCell ref="N8:N9"/>
    <mergeCell ref="L1:M1"/>
    <mergeCell ref="B8:B9"/>
    <mergeCell ref="C8:C9"/>
    <mergeCell ref="D8:D9"/>
    <mergeCell ref="E8:E9"/>
    <mergeCell ref="F8:G8"/>
    <mergeCell ref="E3:N3"/>
    <mergeCell ref="D20:E20"/>
    <mergeCell ref="B1:E1"/>
    <mergeCell ref="B7:M7"/>
    <mergeCell ref="B5:M5"/>
    <mergeCell ref="B6:M6"/>
    <mergeCell ref="H8:I8"/>
    <mergeCell ref="J8:K8"/>
    <mergeCell ref="L8:M8"/>
  </mergeCells>
  <printOptions/>
  <pageMargins left="0.2" right="0.2" top="0.2" bottom="0.14" header="0.15" footer="0.21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5" sqref="B5:B13"/>
    </sheetView>
  </sheetViews>
  <sheetFormatPr defaultColWidth="9.140625" defaultRowHeight="12.75"/>
  <cols>
    <col min="1" max="1" width="7.57421875" style="12" customWidth="1"/>
    <col min="2" max="2" width="7.00390625" style="57" customWidth="1"/>
    <col min="3" max="3" width="40.28125" style="12" customWidth="1"/>
    <col min="4" max="16384" width="9.140625" style="12" customWidth="1"/>
  </cols>
  <sheetData>
    <row r="1" ht="13.5" thickBot="1"/>
    <row r="2" spans="1:4" ht="12.75">
      <c r="A2" s="87" t="s">
        <v>15</v>
      </c>
      <c r="B2" s="89" t="s">
        <v>16</v>
      </c>
      <c r="C2" s="91" t="s">
        <v>26</v>
      </c>
      <c r="D2" s="93" t="s">
        <v>27</v>
      </c>
    </row>
    <row r="3" spans="1:4" ht="12.75">
      <c r="A3" s="88"/>
      <c r="B3" s="90"/>
      <c r="C3" s="92"/>
      <c r="D3" s="94"/>
    </row>
    <row r="4" spans="1:4" ht="13.5" thickBot="1">
      <c r="A4" s="13">
        <v>1</v>
      </c>
      <c r="B4" s="14">
        <v>2</v>
      </c>
      <c r="C4" s="15">
        <v>3</v>
      </c>
      <c r="D4" s="16">
        <v>4</v>
      </c>
    </row>
    <row r="5" spans="1:4" ht="14.25">
      <c r="A5" s="31">
        <v>1</v>
      </c>
      <c r="B5" s="35" t="s">
        <v>1</v>
      </c>
      <c r="C5" s="54" t="s">
        <v>28</v>
      </c>
      <c r="D5" s="36">
        <v>177000</v>
      </c>
    </row>
    <row r="6" spans="1:4" ht="14.25">
      <c r="A6" s="32">
        <v>2</v>
      </c>
      <c r="B6" s="34" t="s">
        <v>2</v>
      </c>
      <c r="C6" s="55" t="s">
        <v>3</v>
      </c>
      <c r="D6" s="37">
        <v>136500</v>
      </c>
    </row>
    <row r="7" spans="1:4" ht="14.25">
      <c r="A7" s="32">
        <v>3</v>
      </c>
      <c r="B7" s="34" t="s">
        <v>4</v>
      </c>
      <c r="C7" s="55" t="s">
        <v>5</v>
      </c>
      <c r="D7" s="37">
        <v>76500</v>
      </c>
    </row>
    <row r="8" spans="1:4" ht="25.5">
      <c r="A8" s="32">
        <v>4</v>
      </c>
      <c r="B8" s="34" t="s">
        <v>6</v>
      </c>
      <c r="C8" s="55" t="s">
        <v>7</v>
      </c>
      <c r="D8" s="37">
        <v>94700</v>
      </c>
    </row>
    <row r="9" spans="1:4" ht="14.25">
      <c r="A9" s="32">
        <v>5</v>
      </c>
      <c r="B9" s="34" t="s">
        <v>8</v>
      </c>
      <c r="C9" s="55" t="s">
        <v>9</v>
      </c>
      <c r="D9" s="37">
        <v>113000</v>
      </c>
    </row>
    <row r="10" spans="1:4" ht="14.25">
      <c r="A10" s="32">
        <v>6</v>
      </c>
      <c r="B10" s="34" t="s">
        <v>10</v>
      </c>
      <c r="C10" s="55" t="s">
        <v>11</v>
      </c>
      <c r="D10" s="37">
        <v>96200</v>
      </c>
    </row>
    <row r="11" spans="1:4" ht="14.25">
      <c r="A11" s="32">
        <v>7</v>
      </c>
      <c r="B11" s="34" t="s">
        <v>12</v>
      </c>
      <c r="C11" s="55" t="s">
        <v>13</v>
      </c>
      <c r="D11" s="37">
        <v>40000</v>
      </c>
    </row>
    <row r="12" spans="1:4" ht="38.25">
      <c r="A12" s="32">
        <v>8</v>
      </c>
      <c r="B12" s="34" t="s">
        <v>14</v>
      </c>
      <c r="C12" s="55" t="s">
        <v>29</v>
      </c>
      <c r="D12" s="37">
        <v>638000</v>
      </c>
    </row>
    <row r="13" spans="1:4" ht="15" thickBot="1">
      <c r="A13" s="33">
        <v>9</v>
      </c>
      <c r="B13" s="38" t="s">
        <v>34</v>
      </c>
      <c r="C13" s="56" t="s">
        <v>35</v>
      </c>
      <c r="D13" s="39">
        <v>90300</v>
      </c>
    </row>
    <row r="14" ht="12.75">
      <c r="D14" s="40"/>
    </row>
  </sheetData>
  <sheetProtection formatRows="0" insertColumns="0" selectLockedCells="1"/>
  <mergeCells count="4"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2015-09-24T13:10:29Z</cp:lastPrinted>
  <dcterms:created xsi:type="dcterms:W3CDTF">2008-07-24T09:02:43Z</dcterms:created>
  <dcterms:modified xsi:type="dcterms:W3CDTF">2018-10-10T08:35:45Z</dcterms:modified>
  <cp:category/>
  <cp:version/>
  <cp:contentType/>
  <cp:contentStatus/>
</cp:coreProperties>
</file>